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5fb65b6c9763d08/UCLA Financial Modeling Workshop V2/IMAX Corporation/"/>
    </mc:Choice>
  </mc:AlternateContent>
  <xr:revisionPtr revIDLastSave="0" documentId="8_{F019CBE4-769D-4425-9D24-710A598BF0A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roForma" sheetId="4" r:id="rId1"/>
    <sheet name="Income Statement" sheetId="1" r:id="rId2"/>
    <sheet name="Balance Sheet" sheetId="2" r:id="rId3"/>
    <sheet name="Cash Flow" sheetId="3" r:id="rId4"/>
    <sheet name="Valuation" sheetId="8" r:id="rId5"/>
    <sheet name="WACC" sheetId="7" r:id="rId6"/>
    <sheet name="Tax Rate" sheetId="9" r:id="rId7"/>
    <sheet name="10 year Treasury Rate" sheetId="13" r:id="rId8"/>
    <sheet name="Revenue vs. Cash Flow" sheetId="23" r:id="rId9"/>
    <sheet name="HPI" sheetId="26" r:id="rId10"/>
    <sheet name="HPI Partial" sheetId="27" r:id="rId11"/>
    <sheet name="PV1" sheetId="24" r:id="rId12"/>
    <sheet name="PV2" sheetId="25" r:id="rId13"/>
  </sheets>
  <definedNames>
    <definedName name="_xlnm._FilterDatabase" localSheetId="7" hidden="1">'10 year Treasury Rate'!$A$11:$B$2620</definedName>
    <definedName name="_xlnm._FilterDatabase" localSheetId="0" hidden="1">ProForma!#REF!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26" l="1"/>
  <c r="I3" i="26"/>
  <c r="J3" i="26"/>
  <c r="K3" i="26"/>
  <c r="H4" i="26"/>
  <c r="I4" i="26"/>
  <c r="J4" i="26"/>
  <c r="K4" i="26"/>
  <c r="H5" i="26"/>
  <c r="I5" i="26"/>
  <c r="J5" i="26"/>
  <c r="K5" i="26"/>
  <c r="H6" i="26"/>
  <c r="I6" i="26"/>
  <c r="J6" i="26"/>
  <c r="K6" i="26"/>
  <c r="H7" i="26"/>
  <c r="I7" i="26"/>
  <c r="J7" i="26"/>
  <c r="K7" i="26"/>
  <c r="H8" i="26"/>
  <c r="I8" i="26"/>
  <c r="J8" i="26"/>
  <c r="K8" i="26"/>
  <c r="H9" i="26"/>
  <c r="I9" i="26"/>
  <c r="J9" i="26"/>
  <c r="K9" i="26"/>
  <c r="H10" i="26"/>
  <c r="I10" i="26"/>
  <c r="J10" i="26"/>
  <c r="K10" i="26"/>
  <c r="H11" i="26"/>
  <c r="I11" i="26"/>
  <c r="J11" i="26"/>
  <c r="K11" i="26"/>
  <c r="H12" i="26"/>
  <c r="I12" i="26"/>
  <c r="J12" i="26"/>
  <c r="K12" i="26"/>
  <c r="H13" i="26"/>
  <c r="I13" i="26"/>
  <c r="J13" i="26"/>
  <c r="K13" i="26"/>
  <c r="H14" i="26"/>
  <c r="I14" i="26"/>
  <c r="J14" i="26"/>
  <c r="K14" i="26"/>
  <c r="H15" i="26"/>
  <c r="I15" i="26"/>
  <c r="J15" i="26"/>
  <c r="K15" i="26"/>
  <c r="H16" i="26"/>
  <c r="I16" i="26"/>
  <c r="J16" i="26"/>
  <c r="K16" i="26"/>
  <c r="H17" i="26"/>
  <c r="I17" i="26"/>
  <c r="J17" i="26"/>
  <c r="K17" i="26"/>
  <c r="H18" i="26"/>
  <c r="I18" i="26"/>
  <c r="J18" i="26"/>
  <c r="K18" i="26"/>
  <c r="H19" i="26"/>
  <c r="I19" i="26"/>
  <c r="J19" i="26"/>
  <c r="K19" i="26"/>
  <c r="H20" i="26"/>
  <c r="I20" i="26"/>
  <c r="J20" i="26"/>
  <c r="K20" i="26"/>
  <c r="H21" i="26"/>
  <c r="I21" i="26"/>
  <c r="J21" i="26"/>
  <c r="K21" i="26"/>
  <c r="H22" i="26"/>
  <c r="I22" i="26"/>
  <c r="J22" i="26"/>
  <c r="K22" i="26"/>
  <c r="H23" i="26"/>
  <c r="I23" i="26"/>
  <c r="J23" i="26"/>
  <c r="K23" i="26"/>
  <c r="H24" i="26"/>
  <c r="I24" i="26"/>
  <c r="J24" i="26"/>
  <c r="K24" i="26"/>
  <c r="H25" i="26"/>
  <c r="I25" i="26"/>
  <c r="J25" i="26"/>
  <c r="K25" i="26"/>
  <c r="H26" i="26"/>
  <c r="I26" i="26"/>
  <c r="J26" i="26"/>
  <c r="K26" i="26"/>
  <c r="H27" i="26"/>
  <c r="I27" i="26"/>
  <c r="J27" i="26"/>
  <c r="K27" i="26"/>
  <c r="H28" i="26"/>
  <c r="I28" i="26"/>
  <c r="J28" i="26"/>
  <c r="K28" i="26"/>
  <c r="H29" i="26"/>
  <c r="I29" i="26"/>
  <c r="J29" i="26"/>
  <c r="K29" i="26"/>
  <c r="H30" i="26"/>
  <c r="I30" i="26"/>
  <c r="J30" i="26"/>
  <c r="K30" i="26"/>
  <c r="H31" i="26"/>
  <c r="I31" i="26"/>
  <c r="J31" i="26"/>
  <c r="K31" i="26"/>
  <c r="H32" i="26"/>
  <c r="I32" i="26"/>
  <c r="J32" i="26"/>
  <c r="K32" i="26"/>
  <c r="H33" i="26"/>
  <c r="I33" i="26"/>
  <c r="J33" i="26"/>
  <c r="K33" i="26"/>
  <c r="H34" i="26"/>
  <c r="I34" i="26"/>
  <c r="J34" i="26"/>
  <c r="K34" i="26"/>
  <c r="H35" i="26"/>
  <c r="I35" i="26"/>
  <c r="J35" i="26"/>
  <c r="K35" i="26"/>
  <c r="H36" i="26"/>
  <c r="I36" i="26"/>
  <c r="J36" i="26"/>
  <c r="K36" i="26"/>
  <c r="H37" i="26"/>
  <c r="I37" i="26"/>
  <c r="J37" i="26"/>
  <c r="K37" i="26"/>
  <c r="H38" i="26"/>
  <c r="I38" i="26"/>
  <c r="J38" i="26"/>
  <c r="K38" i="26"/>
  <c r="H39" i="26"/>
  <c r="I39" i="26"/>
  <c r="J39" i="26"/>
  <c r="K39" i="26"/>
  <c r="H40" i="26"/>
  <c r="I40" i="26"/>
  <c r="J40" i="26"/>
  <c r="K40" i="26"/>
  <c r="H41" i="26"/>
  <c r="I41" i="26"/>
  <c r="J41" i="26"/>
  <c r="K41" i="26"/>
  <c r="H42" i="26"/>
  <c r="I42" i="26"/>
  <c r="J42" i="26"/>
  <c r="K42" i="26"/>
  <c r="H43" i="26"/>
  <c r="I43" i="26"/>
  <c r="J43" i="26"/>
  <c r="K43" i="26"/>
  <c r="H44" i="26"/>
  <c r="I44" i="26"/>
  <c r="J44" i="26"/>
  <c r="K44" i="26"/>
  <c r="H45" i="26"/>
  <c r="I45" i="26"/>
  <c r="J45" i="26"/>
  <c r="K45" i="26"/>
  <c r="H46" i="26"/>
  <c r="I46" i="26"/>
  <c r="J46" i="26"/>
  <c r="K46" i="26"/>
  <c r="H47" i="26"/>
  <c r="I47" i="26"/>
  <c r="J47" i="26"/>
  <c r="K47" i="26"/>
  <c r="H48" i="26"/>
  <c r="I48" i="26"/>
  <c r="J48" i="26"/>
  <c r="K48" i="26"/>
  <c r="H49" i="26"/>
  <c r="I49" i="26"/>
  <c r="J49" i="26"/>
  <c r="K49" i="26"/>
  <c r="H50" i="26"/>
  <c r="I50" i="26"/>
  <c r="J50" i="26"/>
  <c r="K50" i="26"/>
  <c r="H51" i="26"/>
  <c r="I51" i="26"/>
  <c r="J51" i="26"/>
  <c r="K51" i="26"/>
  <c r="H52" i="26"/>
  <c r="I52" i="26"/>
  <c r="J52" i="26"/>
  <c r="K52" i="26"/>
  <c r="H53" i="26"/>
  <c r="I53" i="26"/>
  <c r="J53" i="26"/>
  <c r="K53" i="26"/>
  <c r="H54" i="26"/>
  <c r="I54" i="26"/>
  <c r="J54" i="26"/>
  <c r="K54" i="26"/>
  <c r="H55" i="26"/>
  <c r="I55" i="26"/>
  <c r="J55" i="26"/>
  <c r="K55" i="26"/>
  <c r="H56" i="26"/>
  <c r="I56" i="26"/>
  <c r="J56" i="26"/>
  <c r="K56" i="26"/>
  <c r="H57" i="26"/>
  <c r="I57" i="26"/>
  <c r="J57" i="26"/>
  <c r="K57" i="26"/>
  <c r="H58" i="26"/>
  <c r="I58" i="26"/>
  <c r="J58" i="26"/>
  <c r="K58" i="26"/>
  <c r="H59" i="26"/>
  <c r="I59" i="26"/>
  <c r="J59" i="26"/>
  <c r="K59" i="26"/>
  <c r="H60" i="26"/>
  <c r="I60" i="26"/>
  <c r="J60" i="26"/>
  <c r="K60" i="26"/>
  <c r="H61" i="26"/>
  <c r="I61" i="26"/>
  <c r="J61" i="26"/>
  <c r="K61" i="26"/>
  <c r="H62" i="26"/>
  <c r="I62" i="26"/>
  <c r="J62" i="26"/>
  <c r="K62" i="26"/>
  <c r="H63" i="26"/>
  <c r="I63" i="26"/>
  <c r="J63" i="26"/>
  <c r="K63" i="26"/>
  <c r="H64" i="26"/>
  <c r="I64" i="26"/>
  <c r="J64" i="26"/>
  <c r="K64" i="26"/>
  <c r="H65" i="26"/>
  <c r="I65" i="26"/>
  <c r="J65" i="26"/>
  <c r="K65" i="26"/>
  <c r="H66" i="26"/>
  <c r="I66" i="26"/>
  <c r="J66" i="26"/>
  <c r="K66" i="26"/>
  <c r="H67" i="26"/>
  <c r="I67" i="26"/>
  <c r="J67" i="26"/>
  <c r="K67" i="26"/>
  <c r="H68" i="26"/>
  <c r="I68" i="26"/>
  <c r="J68" i="26"/>
  <c r="K68" i="26"/>
  <c r="H69" i="26"/>
  <c r="I69" i="26"/>
  <c r="J69" i="26"/>
  <c r="K69" i="26"/>
  <c r="H70" i="26"/>
  <c r="I70" i="26"/>
  <c r="J70" i="26"/>
  <c r="K70" i="26"/>
  <c r="H71" i="26"/>
  <c r="I71" i="26"/>
  <c r="J71" i="26"/>
  <c r="K71" i="26"/>
  <c r="H72" i="26"/>
  <c r="I72" i="26"/>
  <c r="J72" i="26"/>
  <c r="K72" i="26"/>
  <c r="H73" i="26"/>
  <c r="I73" i="26"/>
  <c r="J73" i="26"/>
  <c r="K73" i="26"/>
  <c r="H74" i="26"/>
  <c r="I74" i="26"/>
  <c r="J74" i="26"/>
  <c r="K74" i="26"/>
  <c r="H75" i="26"/>
  <c r="I75" i="26"/>
  <c r="J75" i="26"/>
  <c r="K75" i="26"/>
  <c r="H76" i="26"/>
  <c r="I76" i="26"/>
  <c r="J76" i="26"/>
  <c r="K76" i="26"/>
  <c r="H77" i="26"/>
  <c r="I77" i="26"/>
  <c r="J77" i="26"/>
  <c r="K77" i="26"/>
  <c r="H78" i="26"/>
  <c r="I78" i="26"/>
  <c r="J78" i="26"/>
  <c r="K78" i="26"/>
  <c r="H79" i="26"/>
  <c r="I79" i="26"/>
  <c r="J79" i="26"/>
  <c r="K79" i="26"/>
  <c r="H80" i="26"/>
  <c r="I80" i="26"/>
  <c r="J80" i="26"/>
  <c r="K80" i="26"/>
  <c r="H81" i="26"/>
  <c r="I81" i="26"/>
  <c r="J81" i="26"/>
  <c r="K81" i="26"/>
  <c r="H82" i="26"/>
  <c r="I82" i="26"/>
  <c r="J82" i="26"/>
  <c r="K82" i="26"/>
  <c r="H83" i="26"/>
  <c r="I83" i="26"/>
  <c r="J83" i="26"/>
  <c r="K83" i="26"/>
  <c r="H84" i="26"/>
  <c r="I84" i="26"/>
  <c r="J84" i="26"/>
  <c r="K84" i="26"/>
  <c r="H85" i="26"/>
  <c r="I85" i="26"/>
  <c r="J85" i="26"/>
  <c r="K85" i="26"/>
  <c r="H86" i="26"/>
  <c r="I86" i="26"/>
  <c r="J86" i="26"/>
  <c r="K86" i="26"/>
  <c r="H87" i="26"/>
  <c r="I87" i="26"/>
  <c r="J87" i="26"/>
  <c r="K87" i="26"/>
  <c r="H88" i="26"/>
  <c r="I88" i="26"/>
  <c r="J88" i="26"/>
  <c r="K88" i="26"/>
  <c r="H89" i="26"/>
  <c r="I89" i="26"/>
  <c r="J89" i="26"/>
  <c r="K89" i="26"/>
  <c r="H90" i="26"/>
  <c r="I90" i="26"/>
  <c r="J90" i="26"/>
  <c r="K90" i="26"/>
  <c r="H91" i="26"/>
  <c r="I91" i="26"/>
  <c r="J91" i="26"/>
  <c r="K91" i="26"/>
  <c r="H92" i="26"/>
  <c r="I92" i="26"/>
  <c r="J92" i="26"/>
  <c r="K92" i="26"/>
  <c r="H93" i="26"/>
  <c r="I93" i="26"/>
  <c r="J93" i="26"/>
  <c r="K93" i="26"/>
  <c r="H94" i="26"/>
  <c r="I94" i="26"/>
  <c r="J94" i="26"/>
  <c r="K94" i="26"/>
  <c r="H95" i="26"/>
  <c r="I95" i="26"/>
  <c r="J95" i="26"/>
  <c r="K95" i="26"/>
  <c r="H96" i="26"/>
  <c r="I96" i="26"/>
  <c r="J96" i="26"/>
  <c r="K96" i="26"/>
  <c r="H97" i="26"/>
  <c r="I97" i="26"/>
  <c r="J97" i="26"/>
  <c r="K97" i="26"/>
  <c r="H98" i="26"/>
  <c r="I98" i="26"/>
  <c r="J98" i="26"/>
  <c r="K98" i="26"/>
  <c r="H99" i="26"/>
  <c r="I99" i="26"/>
  <c r="J99" i="26"/>
  <c r="K99" i="26"/>
  <c r="H100" i="26"/>
  <c r="I100" i="26"/>
  <c r="J100" i="26"/>
  <c r="K100" i="26"/>
  <c r="H101" i="26"/>
  <c r="I101" i="26"/>
  <c r="J101" i="26"/>
  <c r="K101" i="26"/>
  <c r="H102" i="26"/>
  <c r="I102" i="26"/>
  <c r="J102" i="26"/>
  <c r="K102" i="26"/>
  <c r="H103" i="26"/>
  <c r="I103" i="26"/>
  <c r="J103" i="26"/>
  <c r="K103" i="26"/>
  <c r="H104" i="26"/>
  <c r="I104" i="26"/>
  <c r="J104" i="26"/>
  <c r="K104" i="26"/>
  <c r="H105" i="26"/>
  <c r="I105" i="26"/>
  <c r="J105" i="26"/>
  <c r="K105" i="26"/>
  <c r="H106" i="26"/>
  <c r="I106" i="26"/>
  <c r="J106" i="26"/>
  <c r="K106" i="26"/>
  <c r="H107" i="26"/>
  <c r="I107" i="26"/>
  <c r="J107" i="26"/>
  <c r="K107" i="26"/>
  <c r="H108" i="26"/>
  <c r="I108" i="26"/>
  <c r="J108" i="26"/>
  <c r="K108" i="26"/>
  <c r="H109" i="26"/>
  <c r="I109" i="26"/>
  <c r="J109" i="26"/>
  <c r="K109" i="26"/>
  <c r="H110" i="26"/>
  <c r="I110" i="26"/>
  <c r="J110" i="26"/>
  <c r="K110" i="26"/>
  <c r="H111" i="26"/>
  <c r="I111" i="26"/>
  <c r="J111" i="26"/>
  <c r="K111" i="26"/>
  <c r="H112" i="26"/>
  <c r="I112" i="26"/>
  <c r="J112" i="26"/>
  <c r="K112" i="26"/>
  <c r="H113" i="26"/>
  <c r="I113" i="26"/>
  <c r="J113" i="26"/>
  <c r="K113" i="26"/>
  <c r="H114" i="26"/>
  <c r="I114" i="26"/>
  <c r="J114" i="26"/>
  <c r="K114" i="26"/>
  <c r="H115" i="26"/>
  <c r="I115" i="26"/>
  <c r="J115" i="26"/>
  <c r="K115" i="26"/>
  <c r="H116" i="26"/>
  <c r="I116" i="26"/>
  <c r="J116" i="26"/>
  <c r="K116" i="26"/>
  <c r="H117" i="26"/>
  <c r="I117" i="26"/>
  <c r="J117" i="26"/>
  <c r="K117" i="26"/>
  <c r="H118" i="26"/>
  <c r="I118" i="26"/>
  <c r="J118" i="26"/>
  <c r="K118" i="26"/>
  <c r="H119" i="26"/>
  <c r="I119" i="26"/>
  <c r="J119" i="26"/>
  <c r="K119" i="26"/>
  <c r="H120" i="26"/>
  <c r="I120" i="26"/>
  <c r="J120" i="26"/>
  <c r="K120" i="26"/>
  <c r="H121" i="26"/>
  <c r="I121" i="26"/>
  <c r="J121" i="26"/>
  <c r="K121" i="26"/>
  <c r="H122" i="26"/>
  <c r="I122" i="26"/>
  <c r="J122" i="26"/>
  <c r="K122" i="26"/>
  <c r="H123" i="26"/>
  <c r="I123" i="26"/>
  <c r="J123" i="26"/>
  <c r="K123" i="26"/>
  <c r="H124" i="26"/>
  <c r="I124" i="26"/>
  <c r="J124" i="26"/>
  <c r="K124" i="26"/>
  <c r="H125" i="26"/>
  <c r="I125" i="26"/>
  <c r="J125" i="26"/>
  <c r="K125" i="26"/>
  <c r="H126" i="26"/>
  <c r="I126" i="26"/>
  <c r="J126" i="26"/>
  <c r="K126" i="26"/>
  <c r="H127" i="26"/>
  <c r="I127" i="26"/>
  <c r="J127" i="26"/>
  <c r="K127" i="26"/>
  <c r="H128" i="26"/>
  <c r="I128" i="26"/>
  <c r="J128" i="26"/>
  <c r="K128" i="26"/>
  <c r="H129" i="26"/>
  <c r="I129" i="26"/>
  <c r="J129" i="26"/>
  <c r="K129" i="26"/>
  <c r="H130" i="26"/>
  <c r="I130" i="26"/>
  <c r="J130" i="26"/>
  <c r="K130" i="26"/>
  <c r="H131" i="26"/>
  <c r="I131" i="26"/>
  <c r="J131" i="26"/>
  <c r="K131" i="26"/>
  <c r="H132" i="26"/>
  <c r="I132" i="26"/>
  <c r="J132" i="26"/>
  <c r="K132" i="26"/>
  <c r="H133" i="26"/>
  <c r="I133" i="26"/>
  <c r="J133" i="26"/>
  <c r="K133" i="26"/>
  <c r="H134" i="26"/>
  <c r="I134" i="26"/>
  <c r="J134" i="26"/>
  <c r="K134" i="26"/>
  <c r="H135" i="26"/>
  <c r="I135" i="26"/>
  <c r="J135" i="26"/>
  <c r="K135" i="26"/>
  <c r="H136" i="26"/>
  <c r="I136" i="26"/>
  <c r="J136" i="26"/>
  <c r="K136" i="26"/>
  <c r="H137" i="26"/>
  <c r="I137" i="26"/>
  <c r="J137" i="26"/>
  <c r="K137" i="26"/>
  <c r="H138" i="26"/>
  <c r="I138" i="26"/>
  <c r="J138" i="26"/>
  <c r="K138" i="26"/>
  <c r="H139" i="26"/>
  <c r="I139" i="26"/>
  <c r="J139" i="26"/>
  <c r="K139" i="26"/>
  <c r="H140" i="26"/>
  <c r="I140" i="26"/>
  <c r="J140" i="26"/>
  <c r="K140" i="26"/>
  <c r="H141" i="26"/>
  <c r="I141" i="26"/>
  <c r="J141" i="26"/>
  <c r="K141" i="26"/>
  <c r="H142" i="26"/>
  <c r="I142" i="26"/>
  <c r="J142" i="26"/>
  <c r="K142" i="26"/>
  <c r="H143" i="26"/>
  <c r="I143" i="26"/>
  <c r="J143" i="26"/>
  <c r="K143" i="26"/>
  <c r="H144" i="26"/>
  <c r="I144" i="26"/>
  <c r="J144" i="26"/>
  <c r="K144" i="26"/>
  <c r="H145" i="26"/>
  <c r="I145" i="26"/>
  <c r="J145" i="26"/>
  <c r="K145" i="26"/>
  <c r="H146" i="26"/>
  <c r="I146" i="26"/>
  <c r="J146" i="26"/>
  <c r="K146" i="26"/>
  <c r="H147" i="26"/>
  <c r="I147" i="26"/>
  <c r="J147" i="26"/>
  <c r="K147" i="26"/>
  <c r="H148" i="26"/>
  <c r="I148" i="26"/>
  <c r="J148" i="26"/>
  <c r="K148" i="26"/>
  <c r="H149" i="26"/>
  <c r="I149" i="26"/>
  <c r="J149" i="26"/>
  <c r="K149" i="26"/>
  <c r="H150" i="26"/>
  <c r="I150" i="26"/>
  <c r="J150" i="26"/>
  <c r="K150" i="26"/>
  <c r="H151" i="26"/>
  <c r="I151" i="26"/>
  <c r="J151" i="26"/>
  <c r="K151" i="26"/>
  <c r="H152" i="26"/>
  <c r="I152" i="26"/>
  <c r="J152" i="26"/>
  <c r="K152" i="26"/>
  <c r="H153" i="26"/>
  <c r="I153" i="26"/>
  <c r="J153" i="26"/>
  <c r="K153" i="26"/>
  <c r="H154" i="26"/>
  <c r="I154" i="26"/>
  <c r="J154" i="26"/>
  <c r="K154" i="26"/>
  <c r="H155" i="26"/>
  <c r="I155" i="26"/>
  <c r="J155" i="26"/>
  <c r="K155" i="26"/>
  <c r="H156" i="26"/>
  <c r="I156" i="26"/>
  <c r="J156" i="26"/>
  <c r="K156" i="26"/>
  <c r="H157" i="26"/>
  <c r="I157" i="26"/>
  <c r="J157" i="26"/>
  <c r="K157" i="26"/>
  <c r="H158" i="26"/>
  <c r="I158" i="26"/>
  <c r="J158" i="26"/>
  <c r="K158" i="26"/>
  <c r="H159" i="26"/>
  <c r="I159" i="26"/>
  <c r="J159" i="26"/>
  <c r="K159" i="26"/>
  <c r="H160" i="26"/>
  <c r="I160" i="26"/>
  <c r="J160" i="26"/>
  <c r="K160" i="26"/>
  <c r="H161" i="26"/>
  <c r="I161" i="26"/>
  <c r="J161" i="26"/>
  <c r="K161" i="26"/>
  <c r="H162" i="26"/>
  <c r="I162" i="26"/>
  <c r="J162" i="26"/>
  <c r="K162" i="26"/>
  <c r="H163" i="26"/>
  <c r="I163" i="26"/>
  <c r="J163" i="26"/>
  <c r="K163" i="26"/>
  <c r="H164" i="26"/>
  <c r="I164" i="26"/>
  <c r="J164" i="26"/>
  <c r="K164" i="26"/>
  <c r="H165" i="26"/>
  <c r="I165" i="26"/>
  <c r="J165" i="26"/>
  <c r="K165" i="26"/>
  <c r="H166" i="26"/>
  <c r="I166" i="26"/>
  <c r="J166" i="26"/>
  <c r="K166" i="26"/>
  <c r="H167" i="26"/>
  <c r="I167" i="26"/>
  <c r="J167" i="26"/>
  <c r="K167" i="26"/>
  <c r="H168" i="26"/>
  <c r="I168" i="26"/>
  <c r="J168" i="26"/>
  <c r="K168" i="26"/>
  <c r="H169" i="26"/>
  <c r="I169" i="26"/>
  <c r="J169" i="26"/>
  <c r="K169" i="26"/>
  <c r="H170" i="26"/>
  <c r="I170" i="26"/>
  <c r="J170" i="26"/>
  <c r="K170" i="26"/>
  <c r="H171" i="26"/>
  <c r="I171" i="26"/>
  <c r="J171" i="26"/>
  <c r="K171" i="26"/>
  <c r="H172" i="26"/>
  <c r="I172" i="26"/>
  <c r="J172" i="26"/>
  <c r="K172" i="26"/>
  <c r="H173" i="26"/>
  <c r="I173" i="26"/>
  <c r="J173" i="26"/>
  <c r="K173" i="26"/>
  <c r="H174" i="26"/>
  <c r="I174" i="26"/>
  <c r="J174" i="26"/>
  <c r="K174" i="26"/>
  <c r="H175" i="26"/>
  <c r="I175" i="26"/>
  <c r="J175" i="26"/>
  <c r="K175" i="26"/>
  <c r="H176" i="26"/>
  <c r="I176" i="26"/>
  <c r="J176" i="26"/>
  <c r="K176" i="26"/>
  <c r="H177" i="26"/>
  <c r="I177" i="26"/>
  <c r="J177" i="26"/>
  <c r="K177" i="26"/>
  <c r="H178" i="26"/>
  <c r="I178" i="26"/>
  <c r="J178" i="26"/>
  <c r="K178" i="26"/>
  <c r="H179" i="26"/>
  <c r="I179" i="26"/>
  <c r="J179" i="26"/>
  <c r="K179" i="26"/>
  <c r="H180" i="26"/>
  <c r="I180" i="26"/>
  <c r="J180" i="26"/>
  <c r="K180" i="26"/>
  <c r="H181" i="26"/>
  <c r="I181" i="26"/>
  <c r="J181" i="26"/>
  <c r="K181" i="26"/>
  <c r="H182" i="26"/>
  <c r="I182" i="26"/>
  <c r="J182" i="26"/>
  <c r="K182" i="26"/>
  <c r="H183" i="26"/>
  <c r="I183" i="26"/>
  <c r="J183" i="26"/>
  <c r="K183" i="26"/>
  <c r="H184" i="26"/>
  <c r="I184" i="26"/>
  <c r="J184" i="26"/>
  <c r="K184" i="26"/>
  <c r="H185" i="26"/>
  <c r="I185" i="26"/>
  <c r="J185" i="26"/>
  <c r="K185" i="26"/>
  <c r="H186" i="26"/>
  <c r="I186" i="26"/>
  <c r="J186" i="26"/>
  <c r="K186" i="26"/>
  <c r="H187" i="26"/>
  <c r="I187" i="26"/>
  <c r="J187" i="26"/>
  <c r="K187" i="26"/>
  <c r="H188" i="26"/>
  <c r="I188" i="26"/>
  <c r="J188" i="26"/>
  <c r="K188" i="26"/>
  <c r="H189" i="26"/>
  <c r="I189" i="26"/>
  <c r="J189" i="26"/>
  <c r="K189" i="26"/>
  <c r="H190" i="26"/>
  <c r="I190" i="26"/>
  <c r="J190" i="26"/>
  <c r="K190" i="26"/>
  <c r="H191" i="26"/>
  <c r="I191" i="26"/>
  <c r="J191" i="26"/>
  <c r="K191" i="26"/>
  <c r="H192" i="26"/>
  <c r="I192" i="26"/>
  <c r="J192" i="26"/>
  <c r="K192" i="26"/>
  <c r="H193" i="26"/>
  <c r="I193" i="26"/>
  <c r="J193" i="26"/>
  <c r="K193" i="26"/>
  <c r="H194" i="26"/>
  <c r="I194" i="26"/>
  <c r="J194" i="26"/>
  <c r="K194" i="26"/>
  <c r="H195" i="26"/>
  <c r="I195" i="26"/>
  <c r="J195" i="26"/>
  <c r="K195" i="26"/>
  <c r="H196" i="26"/>
  <c r="I196" i="26"/>
  <c r="J196" i="26"/>
  <c r="K196" i="26"/>
  <c r="H197" i="26"/>
  <c r="I197" i="26"/>
  <c r="J197" i="26"/>
  <c r="K197" i="26"/>
  <c r="H198" i="26"/>
  <c r="I198" i="26"/>
  <c r="J198" i="26"/>
  <c r="K198" i="26"/>
  <c r="H199" i="26"/>
  <c r="I199" i="26"/>
  <c r="J199" i="26"/>
  <c r="K199" i="26"/>
  <c r="H200" i="26"/>
  <c r="I200" i="26"/>
  <c r="J200" i="26"/>
  <c r="K200" i="26"/>
  <c r="H201" i="26"/>
  <c r="I201" i="26"/>
  <c r="J201" i="26"/>
  <c r="K201" i="26"/>
  <c r="H202" i="26"/>
  <c r="I202" i="26"/>
  <c r="J202" i="26"/>
  <c r="K202" i="26"/>
  <c r="H203" i="26"/>
  <c r="I203" i="26"/>
  <c r="J203" i="26"/>
  <c r="K203" i="26"/>
  <c r="H204" i="26"/>
  <c r="I204" i="26"/>
  <c r="J204" i="26"/>
  <c r="K204" i="26"/>
  <c r="H205" i="26"/>
  <c r="I205" i="26"/>
  <c r="J205" i="26"/>
  <c r="K205" i="26"/>
  <c r="H206" i="26"/>
  <c r="I206" i="26"/>
  <c r="J206" i="26"/>
  <c r="K206" i="26"/>
  <c r="H207" i="26"/>
  <c r="I207" i="26"/>
  <c r="J207" i="26"/>
  <c r="K207" i="26"/>
  <c r="H208" i="26"/>
  <c r="I208" i="26"/>
  <c r="J208" i="26"/>
  <c r="K208" i="26"/>
  <c r="H209" i="26"/>
  <c r="I209" i="26"/>
  <c r="J209" i="26"/>
  <c r="K209" i="26"/>
  <c r="H210" i="26"/>
  <c r="I210" i="26"/>
  <c r="J210" i="26"/>
  <c r="K210" i="26"/>
  <c r="H211" i="26"/>
  <c r="I211" i="26"/>
  <c r="J211" i="26"/>
  <c r="K211" i="26"/>
  <c r="H212" i="26"/>
  <c r="I212" i="26"/>
  <c r="J212" i="26"/>
  <c r="K212" i="26"/>
  <c r="H213" i="26"/>
  <c r="I213" i="26"/>
  <c r="J213" i="26"/>
  <c r="K213" i="26"/>
  <c r="H214" i="26"/>
  <c r="I214" i="26"/>
  <c r="J214" i="26"/>
  <c r="K214" i="26"/>
  <c r="H215" i="26"/>
  <c r="I215" i="26"/>
  <c r="J215" i="26"/>
  <c r="K215" i="26"/>
  <c r="H216" i="26"/>
  <c r="I216" i="26"/>
  <c r="J216" i="26"/>
  <c r="K216" i="26"/>
  <c r="H217" i="26"/>
  <c r="I217" i="26"/>
  <c r="J217" i="26"/>
  <c r="K217" i="26"/>
  <c r="H218" i="26"/>
  <c r="I218" i="26"/>
  <c r="J218" i="26"/>
  <c r="K218" i="26"/>
  <c r="H219" i="26"/>
  <c r="I219" i="26"/>
  <c r="J219" i="26"/>
  <c r="K219" i="26"/>
  <c r="H220" i="26"/>
  <c r="I220" i="26"/>
  <c r="J220" i="26"/>
  <c r="K220" i="26"/>
  <c r="H221" i="26"/>
  <c r="I221" i="26"/>
  <c r="J221" i="26"/>
  <c r="K221" i="26"/>
  <c r="H222" i="26"/>
  <c r="I222" i="26"/>
  <c r="J222" i="26"/>
  <c r="K222" i="26"/>
  <c r="H223" i="26"/>
  <c r="I223" i="26"/>
  <c r="J223" i="26"/>
  <c r="K223" i="26"/>
  <c r="H224" i="26"/>
  <c r="I224" i="26"/>
  <c r="J224" i="26"/>
  <c r="K224" i="26"/>
  <c r="H225" i="26"/>
  <c r="I225" i="26"/>
  <c r="J225" i="26"/>
  <c r="K225" i="26"/>
  <c r="H226" i="26"/>
  <c r="I226" i="26"/>
  <c r="J226" i="26"/>
  <c r="K226" i="26"/>
  <c r="H227" i="26"/>
  <c r="I227" i="26"/>
  <c r="J227" i="26"/>
  <c r="K227" i="26"/>
  <c r="H228" i="26"/>
  <c r="I228" i="26"/>
  <c r="J228" i="26"/>
  <c r="K228" i="26"/>
  <c r="H229" i="26"/>
  <c r="I229" i="26"/>
  <c r="J229" i="26"/>
  <c r="K229" i="26"/>
  <c r="H230" i="26"/>
  <c r="I230" i="26"/>
  <c r="J230" i="26"/>
  <c r="K230" i="26"/>
  <c r="H231" i="26"/>
  <c r="I231" i="26"/>
  <c r="J231" i="26"/>
  <c r="K231" i="26"/>
  <c r="H232" i="26"/>
  <c r="I232" i="26"/>
  <c r="J232" i="26"/>
  <c r="K232" i="26"/>
  <c r="H233" i="26"/>
  <c r="I233" i="26"/>
  <c r="J233" i="26"/>
  <c r="K233" i="26"/>
  <c r="H234" i="26"/>
  <c r="I234" i="26"/>
  <c r="J234" i="26"/>
  <c r="K234" i="26"/>
  <c r="H235" i="26"/>
  <c r="I235" i="26"/>
  <c r="J235" i="26"/>
  <c r="K235" i="26"/>
  <c r="H236" i="26"/>
  <c r="I236" i="26"/>
  <c r="J236" i="26"/>
  <c r="K236" i="26"/>
  <c r="H237" i="26"/>
  <c r="I237" i="26"/>
  <c r="J237" i="26"/>
  <c r="K237" i="26"/>
  <c r="H238" i="26"/>
  <c r="I238" i="26"/>
  <c r="J238" i="26"/>
  <c r="K238" i="26"/>
  <c r="H239" i="26"/>
  <c r="I239" i="26"/>
  <c r="J239" i="26"/>
  <c r="K239" i="26"/>
  <c r="H240" i="26"/>
  <c r="I240" i="26"/>
  <c r="J240" i="26"/>
  <c r="K240" i="26"/>
  <c r="H241" i="26"/>
  <c r="I241" i="26"/>
  <c r="J241" i="26"/>
  <c r="K241" i="26"/>
  <c r="H242" i="26"/>
  <c r="I242" i="26"/>
  <c r="J242" i="26"/>
  <c r="K242" i="26"/>
  <c r="H243" i="26"/>
  <c r="I243" i="26"/>
  <c r="J243" i="26"/>
  <c r="K243" i="26"/>
  <c r="H244" i="26"/>
  <c r="I244" i="26"/>
  <c r="J244" i="26"/>
  <c r="K244" i="26"/>
  <c r="H245" i="26"/>
  <c r="I245" i="26"/>
  <c r="J245" i="26"/>
  <c r="K245" i="26"/>
  <c r="H246" i="26"/>
  <c r="I246" i="26"/>
  <c r="J246" i="26"/>
  <c r="K246" i="26"/>
  <c r="H247" i="26"/>
  <c r="I247" i="26"/>
  <c r="J247" i="26"/>
  <c r="K247" i="26"/>
  <c r="H248" i="26"/>
  <c r="I248" i="26"/>
  <c r="J248" i="26"/>
  <c r="K248" i="26"/>
  <c r="H249" i="26"/>
  <c r="I249" i="26"/>
  <c r="J249" i="26"/>
  <c r="K249" i="26"/>
  <c r="H250" i="26"/>
  <c r="I250" i="26"/>
  <c r="J250" i="26"/>
  <c r="K250" i="26"/>
  <c r="H251" i="26"/>
  <c r="I251" i="26"/>
  <c r="J251" i="26"/>
  <c r="K251" i="26"/>
  <c r="H252" i="26"/>
  <c r="I252" i="26"/>
  <c r="J252" i="26"/>
  <c r="K252" i="26"/>
  <c r="H253" i="26"/>
  <c r="I253" i="26"/>
  <c r="J253" i="26"/>
  <c r="K253" i="26"/>
  <c r="H254" i="26"/>
  <c r="I254" i="26"/>
  <c r="J254" i="26"/>
  <c r="K254" i="26"/>
  <c r="H255" i="26"/>
  <c r="I255" i="26"/>
  <c r="J255" i="26"/>
  <c r="K255" i="26"/>
  <c r="H256" i="26"/>
  <c r="I256" i="26"/>
  <c r="J256" i="26"/>
  <c r="K256" i="26"/>
  <c r="H257" i="26"/>
  <c r="I257" i="26"/>
  <c r="J257" i="26"/>
  <c r="K257" i="26"/>
  <c r="H258" i="26"/>
  <c r="I258" i="26"/>
  <c r="J258" i="26"/>
  <c r="K258" i="26"/>
  <c r="H259" i="26"/>
  <c r="I259" i="26"/>
  <c r="J259" i="26"/>
  <c r="K259" i="26"/>
  <c r="H260" i="26"/>
  <c r="I260" i="26"/>
  <c r="J260" i="26"/>
  <c r="K260" i="26"/>
  <c r="H261" i="26"/>
  <c r="I261" i="26"/>
  <c r="J261" i="26"/>
  <c r="K261" i="26"/>
  <c r="H262" i="26"/>
  <c r="I262" i="26"/>
  <c r="J262" i="26"/>
  <c r="K262" i="26"/>
  <c r="H263" i="26"/>
  <c r="I263" i="26"/>
  <c r="J263" i="26"/>
  <c r="K263" i="26"/>
  <c r="H264" i="26"/>
  <c r="I264" i="26"/>
  <c r="J264" i="26"/>
  <c r="K264" i="26"/>
  <c r="H265" i="26"/>
  <c r="I265" i="26"/>
  <c r="J265" i="26"/>
  <c r="K265" i="26"/>
  <c r="H266" i="26"/>
  <c r="I266" i="26"/>
  <c r="J266" i="26"/>
  <c r="K266" i="26"/>
  <c r="H267" i="26"/>
  <c r="I267" i="26"/>
  <c r="J267" i="26"/>
  <c r="K267" i="26"/>
  <c r="H268" i="26"/>
  <c r="I268" i="26"/>
  <c r="J268" i="26"/>
  <c r="K268" i="26"/>
  <c r="H269" i="26"/>
  <c r="I269" i="26"/>
  <c r="J269" i="26"/>
  <c r="K269" i="26"/>
  <c r="H270" i="26"/>
  <c r="I270" i="26"/>
  <c r="J270" i="26"/>
  <c r="K270" i="26"/>
  <c r="H271" i="26"/>
  <c r="I271" i="26"/>
  <c r="J271" i="26"/>
  <c r="K271" i="26"/>
  <c r="H272" i="26"/>
  <c r="I272" i="26"/>
  <c r="J272" i="26"/>
  <c r="K272" i="26"/>
  <c r="H273" i="26"/>
  <c r="I273" i="26"/>
  <c r="J273" i="26"/>
  <c r="K273" i="26"/>
  <c r="H274" i="26"/>
  <c r="I274" i="26"/>
  <c r="J274" i="26"/>
  <c r="K274" i="26"/>
  <c r="H275" i="26"/>
  <c r="I275" i="26"/>
  <c r="J275" i="26"/>
  <c r="K275" i="26"/>
  <c r="H276" i="26"/>
  <c r="I276" i="26"/>
  <c r="J276" i="26"/>
  <c r="K276" i="26"/>
  <c r="H277" i="26"/>
  <c r="I277" i="26"/>
  <c r="J277" i="26"/>
  <c r="K277" i="26"/>
  <c r="H278" i="26"/>
  <c r="I278" i="26"/>
  <c r="J278" i="26"/>
  <c r="K278" i="26"/>
  <c r="H279" i="26"/>
  <c r="I279" i="26"/>
  <c r="J279" i="26"/>
  <c r="K279" i="26"/>
  <c r="H280" i="26"/>
  <c r="I280" i="26"/>
  <c r="J280" i="26"/>
  <c r="K280" i="26"/>
  <c r="H281" i="26"/>
  <c r="I281" i="26"/>
  <c r="J281" i="26"/>
  <c r="K281" i="26"/>
  <c r="H282" i="26"/>
  <c r="I282" i="26"/>
  <c r="J282" i="26"/>
  <c r="K282" i="26"/>
  <c r="H283" i="26"/>
  <c r="I283" i="26"/>
  <c r="J283" i="26"/>
  <c r="K283" i="26"/>
  <c r="H284" i="26"/>
  <c r="I284" i="26"/>
  <c r="J284" i="26"/>
  <c r="K284" i="26"/>
  <c r="H285" i="26"/>
  <c r="I285" i="26"/>
  <c r="J285" i="26"/>
  <c r="K285" i="26"/>
  <c r="H286" i="26"/>
  <c r="I286" i="26"/>
  <c r="J286" i="26"/>
  <c r="K286" i="26"/>
  <c r="H287" i="26"/>
  <c r="I287" i="26"/>
  <c r="J287" i="26"/>
  <c r="K287" i="26"/>
  <c r="H288" i="26"/>
  <c r="I288" i="26"/>
  <c r="J288" i="26"/>
  <c r="K288" i="26"/>
  <c r="H289" i="26"/>
  <c r="I289" i="26"/>
  <c r="J289" i="26"/>
  <c r="K289" i="26"/>
  <c r="H290" i="26"/>
  <c r="I290" i="26"/>
  <c r="J290" i="26"/>
  <c r="K290" i="26"/>
  <c r="H291" i="26"/>
  <c r="I291" i="26"/>
  <c r="J291" i="26"/>
  <c r="K291" i="26"/>
  <c r="H292" i="26"/>
  <c r="I292" i="26"/>
  <c r="J292" i="26"/>
  <c r="K292" i="26"/>
  <c r="H293" i="26"/>
  <c r="I293" i="26"/>
  <c r="J293" i="26"/>
  <c r="K293" i="26"/>
  <c r="H294" i="26"/>
  <c r="I294" i="26"/>
  <c r="J294" i="26"/>
  <c r="K294" i="26"/>
  <c r="H295" i="26"/>
  <c r="I295" i="26"/>
  <c r="J295" i="26"/>
  <c r="K295" i="26"/>
  <c r="H296" i="26"/>
  <c r="I296" i="26"/>
  <c r="J296" i="26"/>
  <c r="K296" i="26"/>
  <c r="H297" i="26"/>
  <c r="I297" i="26"/>
  <c r="J297" i="26"/>
  <c r="K297" i="26"/>
  <c r="H298" i="26"/>
  <c r="I298" i="26"/>
  <c r="J298" i="26"/>
  <c r="K298" i="26"/>
  <c r="H299" i="26"/>
  <c r="I299" i="26"/>
  <c r="J299" i="26"/>
  <c r="K299" i="26"/>
  <c r="H300" i="26"/>
  <c r="I300" i="26"/>
  <c r="J300" i="26"/>
  <c r="K300" i="26"/>
  <c r="H301" i="26"/>
  <c r="I301" i="26"/>
  <c r="J301" i="26"/>
  <c r="K301" i="26"/>
  <c r="H302" i="26"/>
  <c r="I302" i="26"/>
  <c r="J302" i="26"/>
  <c r="K302" i="26"/>
  <c r="H303" i="26"/>
  <c r="I303" i="26"/>
  <c r="J303" i="26"/>
  <c r="K303" i="26"/>
  <c r="H304" i="26"/>
  <c r="I304" i="26"/>
  <c r="J304" i="26"/>
  <c r="K304" i="26"/>
  <c r="H305" i="26"/>
  <c r="I305" i="26"/>
  <c r="J305" i="26"/>
  <c r="K305" i="26"/>
  <c r="H306" i="26"/>
  <c r="I306" i="26"/>
  <c r="J306" i="26"/>
  <c r="K306" i="26"/>
  <c r="H307" i="26"/>
  <c r="I307" i="26"/>
  <c r="J307" i="26"/>
  <c r="K307" i="26"/>
  <c r="H308" i="26"/>
  <c r="I308" i="26"/>
  <c r="J308" i="26"/>
  <c r="K308" i="26"/>
  <c r="H309" i="26"/>
  <c r="I309" i="26"/>
  <c r="J309" i="26"/>
  <c r="K309" i="26"/>
  <c r="H310" i="26"/>
  <c r="I310" i="26"/>
  <c r="J310" i="26"/>
  <c r="K310" i="26"/>
  <c r="H311" i="26"/>
  <c r="I311" i="26"/>
  <c r="J311" i="26"/>
  <c r="K311" i="26"/>
  <c r="H312" i="26"/>
  <c r="I312" i="26"/>
  <c r="J312" i="26"/>
  <c r="K312" i="26"/>
  <c r="H313" i="26"/>
  <c r="I313" i="26"/>
  <c r="J313" i="26"/>
  <c r="K313" i="26"/>
  <c r="H314" i="26"/>
  <c r="I314" i="26"/>
  <c r="J314" i="26"/>
  <c r="K314" i="26"/>
  <c r="H315" i="26"/>
  <c r="I315" i="26"/>
  <c r="J315" i="26"/>
  <c r="K315" i="26"/>
  <c r="H316" i="26"/>
  <c r="I316" i="26"/>
  <c r="J316" i="26"/>
  <c r="K316" i="26"/>
  <c r="H317" i="26"/>
  <c r="I317" i="26"/>
  <c r="J317" i="26"/>
  <c r="K317" i="26"/>
  <c r="H318" i="26"/>
  <c r="I318" i="26"/>
  <c r="J318" i="26"/>
  <c r="K318" i="26"/>
  <c r="H319" i="26"/>
  <c r="I319" i="26"/>
  <c r="J319" i="26"/>
  <c r="K319" i="26"/>
  <c r="H320" i="26"/>
  <c r="I320" i="26"/>
  <c r="J320" i="26"/>
  <c r="K320" i="26"/>
  <c r="H321" i="26"/>
  <c r="I321" i="26"/>
  <c r="J321" i="26"/>
  <c r="K321" i="26"/>
  <c r="H322" i="26"/>
  <c r="I322" i="26"/>
  <c r="J322" i="26"/>
  <c r="K322" i="26"/>
  <c r="H323" i="26"/>
  <c r="I323" i="26"/>
  <c r="J323" i="26"/>
  <c r="K323" i="26"/>
  <c r="H324" i="26"/>
  <c r="I324" i="26"/>
  <c r="J324" i="26"/>
  <c r="K324" i="26"/>
  <c r="H325" i="26"/>
  <c r="I325" i="26"/>
  <c r="J325" i="26"/>
  <c r="K325" i="26"/>
  <c r="H326" i="26"/>
  <c r="I326" i="26"/>
  <c r="J326" i="26"/>
  <c r="K326" i="26"/>
  <c r="H327" i="26"/>
  <c r="I327" i="26"/>
  <c r="J327" i="26"/>
  <c r="K327" i="26"/>
  <c r="H328" i="26"/>
  <c r="I328" i="26"/>
  <c r="J328" i="26"/>
  <c r="K328" i="26"/>
  <c r="H329" i="26"/>
  <c r="I329" i="26"/>
  <c r="J329" i="26"/>
  <c r="K329" i="26"/>
  <c r="H330" i="26"/>
  <c r="I330" i="26"/>
  <c r="J330" i="26"/>
  <c r="K330" i="26"/>
  <c r="H331" i="26"/>
  <c r="I331" i="26"/>
  <c r="J331" i="26"/>
  <c r="K331" i="26"/>
  <c r="H332" i="26"/>
  <c r="I332" i="26"/>
  <c r="J332" i="26"/>
  <c r="K332" i="26"/>
  <c r="H333" i="26"/>
  <c r="I333" i="26"/>
  <c r="J333" i="26"/>
  <c r="K333" i="26"/>
  <c r="H334" i="26"/>
  <c r="I334" i="26"/>
  <c r="J334" i="26"/>
  <c r="K334" i="26"/>
  <c r="H335" i="26"/>
  <c r="I335" i="26"/>
  <c r="J335" i="26"/>
  <c r="K335" i="26"/>
  <c r="H336" i="26"/>
  <c r="I336" i="26"/>
  <c r="J336" i="26"/>
  <c r="K336" i="26"/>
  <c r="H337" i="26"/>
  <c r="I337" i="26"/>
  <c r="J337" i="26"/>
  <c r="K337" i="26"/>
  <c r="H338" i="26"/>
  <c r="I338" i="26"/>
  <c r="J338" i="26"/>
  <c r="K338" i="26"/>
  <c r="H339" i="26"/>
  <c r="I339" i="26"/>
  <c r="J339" i="26"/>
  <c r="K339" i="26"/>
  <c r="H340" i="26"/>
  <c r="I340" i="26"/>
  <c r="J340" i="26"/>
  <c r="K340" i="26"/>
  <c r="H341" i="26"/>
  <c r="I341" i="26"/>
  <c r="J341" i="26"/>
  <c r="K341" i="26"/>
  <c r="H342" i="26"/>
  <c r="I342" i="26"/>
  <c r="J342" i="26"/>
  <c r="K342" i="26"/>
  <c r="H343" i="26"/>
  <c r="I343" i="26"/>
  <c r="J343" i="26"/>
  <c r="K343" i="26"/>
  <c r="H344" i="26"/>
  <c r="I344" i="26"/>
  <c r="J344" i="26"/>
  <c r="K344" i="26"/>
  <c r="H345" i="26"/>
  <c r="I345" i="26"/>
  <c r="J345" i="26"/>
  <c r="K345" i="26"/>
  <c r="H346" i="26"/>
  <c r="I346" i="26"/>
  <c r="J346" i="26"/>
  <c r="K346" i="26"/>
  <c r="H347" i="26"/>
  <c r="I347" i="26"/>
  <c r="J347" i="26"/>
  <c r="K347" i="26"/>
  <c r="H348" i="26"/>
  <c r="I348" i="26"/>
  <c r="J348" i="26"/>
  <c r="K348" i="26"/>
  <c r="H349" i="26"/>
  <c r="I349" i="26"/>
  <c r="J349" i="26"/>
  <c r="K349" i="26"/>
  <c r="H350" i="26"/>
  <c r="I350" i="26"/>
  <c r="J350" i="26"/>
  <c r="K350" i="26"/>
  <c r="H351" i="26"/>
  <c r="I351" i="26"/>
  <c r="J351" i="26"/>
  <c r="K351" i="26"/>
  <c r="H352" i="26"/>
  <c r="I352" i="26"/>
  <c r="J352" i="26"/>
  <c r="K352" i="26"/>
  <c r="H353" i="26"/>
  <c r="I353" i="26"/>
  <c r="J353" i="26"/>
  <c r="K353" i="26"/>
  <c r="H354" i="26"/>
  <c r="I354" i="26"/>
  <c r="J354" i="26"/>
  <c r="K354" i="26"/>
  <c r="H355" i="26"/>
  <c r="I355" i="26"/>
  <c r="J355" i="26"/>
  <c r="K355" i="26"/>
  <c r="H356" i="26"/>
  <c r="I356" i="26"/>
  <c r="J356" i="26"/>
  <c r="K356" i="26"/>
  <c r="H357" i="26"/>
  <c r="I357" i="26"/>
  <c r="J357" i="26"/>
  <c r="K357" i="26"/>
  <c r="H358" i="26"/>
  <c r="I358" i="26"/>
  <c r="J358" i="26"/>
  <c r="K358" i="26"/>
  <c r="H359" i="26"/>
  <c r="I359" i="26"/>
  <c r="J359" i="26"/>
  <c r="K359" i="26"/>
  <c r="H360" i="26"/>
  <c r="I360" i="26"/>
  <c r="J360" i="26"/>
  <c r="K360" i="26"/>
  <c r="H361" i="26"/>
  <c r="I361" i="26"/>
  <c r="J361" i="26"/>
  <c r="K361" i="26"/>
  <c r="H362" i="26"/>
  <c r="I362" i="26"/>
  <c r="J362" i="26"/>
  <c r="K362" i="26"/>
  <c r="H363" i="26"/>
  <c r="I363" i="26"/>
  <c r="J363" i="26"/>
  <c r="K363" i="26"/>
  <c r="H364" i="26"/>
  <c r="I364" i="26"/>
  <c r="J364" i="26"/>
  <c r="K364" i="26"/>
  <c r="H365" i="26"/>
  <c r="I365" i="26"/>
  <c r="J365" i="26"/>
  <c r="K365" i="26"/>
  <c r="H366" i="26"/>
  <c r="I366" i="26"/>
  <c r="J366" i="26"/>
  <c r="K366" i="26"/>
  <c r="H367" i="26"/>
  <c r="I367" i="26"/>
  <c r="J367" i="26"/>
  <c r="K367" i="26"/>
  <c r="H368" i="26"/>
  <c r="I368" i="26"/>
  <c r="J368" i="26"/>
  <c r="K368" i="26"/>
  <c r="H369" i="26"/>
  <c r="I369" i="26"/>
  <c r="J369" i="26"/>
  <c r="K369" i="26"/>
  <c r="H370" i="26"/>
  <c r="I370" i="26"/>
  <c r="J370" i="26"/>
  <c r="K370" i="26"/>
  <c r="H371" i="26"/>
  <c r="I371" i="26"/>
  <c r="J371" i="26"/>
  <c r="K371" i="26"/>
  <c r="H372" i="26"/>
  <c r="I372" i="26"/>
  <c r="J372" i="26"/>
  <c r="K372" i="26"/>
  <c r="H373" i="26"/>
  <c r="I373" i="26"/>
  <c r="J373" i="26"/>
  <c r="K373" i="26"/>
  <c r="H374" i="26"/>
  <c r="I374" i="26"/>
  <c r="J374" i="26"/>
  <c r="K374" i="26"/>
  <c r="H375" i="26"/>
  <c r="I375" i="26"/>
  <c r="J375" i="26"/>
  <c r="K375" i="26"/>
  <c r="H376" i="26"/>
  <c r="I376" i="26"/>
  <c r="J376" i="26"/>
  <c r="K376" i="26"/>
  <c r="H377" i="26"/>
  <c r="I377" i="26"/>
  <c r="J377" i="26"/>
  <c r="K377" i="26"/>
  <c r="H378" i="26"/>
  <c r="I378" i="26"/>
  <c r="J378" i="26"/>
  <c r="K378" i="26"/>
  <c r="H379" i="26"/>
  <c r="I379" i="26"/>
  <c r="J379" i="26"/>
  <c r="K379" i="26"/>
  <c r="H380" i="26"/>
  <c r="I380" i="26"/>
  <c r="J380" i="26"/>
  <c r="K380" i="26"/>
  <c r="H381" i="26"/>
  <c r="I381" i="26"/>
  <c r="J381" i="26"/>
  <c r="K381" i="26"/>
  <c r="H382" i="26"/>
  <c r="I382" i="26"/>
  <c r="J382" i="26"/>
  <c r="K382" i="26"/>
  <c r="H383" i="26"/>
  <c r="I383" i="26"/>
  <c r="J383" i="26"/>
  <c r="K383" i="26"/>
  <c r="H384" i="26"/>
  <c r="I384" i="26"/>
  <c r="J384" i="26"/>
  <c r="K384" i="26"/>
  <c r="H385" i="26"/>
  <c r="I385" i="26"/>
  <c r="J385" i="26"/>
  <c r="K385" i="26"/>
  <c r="H386" i="26"/>
  <c r="I386" i="26"/>
  <c r="J386" i="26"/>
  <c r="K386" i="26"/>
  <c r="H387" i="26"/>
  <c r="I387" i="26"/>
  <c r="J387" i="26"/>
  <c r="K387" i="26"/>
  <c r="H388" i="26"/>
  <c r="I388" i="26"/>
  <c r="J388" i="26"/>
  <c r="K388" i="26"/>
  <c r="H389" i="26"/>
  <c r="I389" i="26"/>
  <c r="J389" i="26"/>
  <c r="K389" i="26"/>
  <c r="H390" i="26"/>
  <c r="I390" i="26"/>
  <c r="J390" i="26"/>
  <c r="K390" i="26"/>
  <c r="H391" i="26"/>
  <c r="I391" i="26"/>
  <c r="J391" i="26"/>
  <c r="K391" i="26"/>
  <c r="H392" i="26"/>
  <c r="I392" i="26"/>
  <c r="J392" i="26"/>
  <c r="K392" i="26"/>
  <c r="H393" i="26"/>
  <c r="I393" i="26"/>
  <c r="J393" i="26"/>
  <c r="K393" i="26"/>
  <c r="H394" i="26"/>
  <c r="I394" i="26"/>
  <c r="J394" i="26"/>
  <c r="K394" i="26"/>
  <c r="H395" i="26"/>
  <c r="I395" i="26"/>
  <c r="J395" i="26"/>
  <c r="K395" i="26"/>
  <c r="H396" i="26"/>
  <c r="I396" i="26"/>
  <c r="J396" i="26"/>
  <c r="K396" i="26"/>
  <c r="H397" i="26"/>
  <c r="I397" i="26"/>
  <c r="J397" i="26"/>
  <c r="K397" i="26"/>
  <c r="H398" i="26"/>
  <c r="I398" i="26"/>
  <c r="J398" i="26"/>
  <c r="K398" i="26"/>
  <c r="H399" i="26"/>
  <c r="I399" i="26"/>
  <c r="J399" i="26"/>
  <c r="K399" i="26"/>
  <c r="H400" i="26"/>
  <c r="I400" i="26"/>
  <c r="J400" i="26"/>
  <c r="K400" i="26"/>
  <c r="H401" i="26"/>
  <c r="I401" i="26"/>
  <c r="J401" i="26"/>
  <c r="K401" i="26"/>
  <c r="H402" i="26"/>
  <c r="I402" i="26"/>
  <c r="J402" i="26"/>
  <c r="K402" i="26"/>
  <c r="H403" i="26"/>
  <c r="I403" i="26"/>
  <c r="J403" i="26"/>
  <c r="K403" i="26"/>
  <c r="H404" i="26"/>
  <c r="I404" i="26"/>
  <c r="J404" i="26"/>
  <c r="K404" i="26"/>
  <c r="H405" i="26"/>
  <c r="I405" i="26"/>
  <c r="J405" i="26"/>
  <c r="K405" i="26"/>
  <c r="H406" i="26"/>
  <c r="I406" i="26"/>
  <c r="J406" i="26"/>
  <c r="K406" i="26"/>
  <c r="H407" i="26"/>
  <c r="I407" i="26"/>
  <c r="J407" i="26"/>
  <c r="K407" i="26"/>
  <c r="H408" i="26"/>
  <c r="I408" i="26"/>
  <c r="J408" i="26"/>
  <c r="K408" i="26"/>
  <c r="H409" i="26"/>
  <c r="I409" i="26"/>
  <c r="J409" i="26"/>
  <c r="K409" i="26"/>
  <c r="H410" i="26"/>
  <c r="I410" i="26"/>
  <c r="J410" i="26"/>
  <c r="K410" i="26"/>
  <c r="H411" i="26"/>
  <c r="I411" i="26"/>
  <c r="J411" i="26"/>
  <c r="K411" i="26"/>
  <c r="H412" i="26"/>
  <c r="I412" i="26"/>
  <c r="J412" i="26"/>
  <c r="K412" i="26"/>
  <c r="H413" i="26"/>
  <c r="I413" i="26"/>
  <c r="J413" i="26"/>
  <c r="K413" i="26"/>
  <c r="H414" i="26"/>
  <c r="I414" i="26"/>
  <c r="J414" i="26"/>
  <c r="K414" i="26"/>
  <c r="H415" i="26"/>
  <c r="I415" i="26"/>
  <c r="J415" i="26"/>
  <c r="K415" i="26"/>
  <c r="H416" i="26"/>
  <c r="I416" i="26"/>
  <c r="J416" i="26"/>
  <c r="K416" i="26"/>
  <c r="H417" i="26"/>
  <c r="I417" i="26"/>
  <c r="J417" i="26"/>
  <c r="K417" i="26"/>
  <c r="H418" i="26"/>
  <c r="I418" i="26"/>
  <c r="J418" i="26"/>
  <c r="K418" i="26"/>
  <c r="H419" i="26"/>
  <c r="I419" i="26"/>
  <c r="J419" i="26"/>
  <c r="K419" i="26"/>
  <c r="H420" i="26"/>
  <c r="I420" i="26"/>
  <c r="J420" i="26"/>
  <c r="K420" i="26"/>
  <c r="H421" i="26"/>
  <c r="I421" i="26"/>
  <c r="J421" i="26"/>
  <c r="K421" i="26"/>
  <c r="H422" i="26"/>
  <c r="I422" i="26"/>
  <c r="J422" i="26"/>
  <c r="K422" i="26"/>
  <c r="H423" i="26"/>
  <c r="I423" i="26"/>
  <c r="J423" i="26"/>
  <c r="K423" i="26"/>
  <c r="H424" i="26"/>
  <c r="I424" i="26"/>
  <c r="J424" i="26"/>
  <c r="K424" i="26"/>
  <c r="H425" i="26"/>
  <c r="I425" i="26"/>
  <c r="J425" i="26"/>
  <c r="K425" i="26"/>
  <c r="H426" i="26"/>
  <c r="I426" i="26"/>
  <c r="J426" i="26"/>
  <c r="K426" i="26"/>
  <c r="H427" i="26"/>
  <c r="I427" i="26"/>
  <c r="J427" i="26"/>
  <c r="K427" i="26"/>
  <c r="H428" i="26"/>
  <c r="I428" i="26"/>
  <c r="J428" i="26"/>
  <c r="K428" i="26"/>
  <c r="H429" i="26"/>
  <c r="I429" i="26"/>
  <c r="J429" i="26"/>
  <c r="K429" i="26"/>
  <c r="H430" i="26"/>
  <c r="I430" i="26"/>
  <c r="J430" i="26"/>
  <c r="K430" i="26"/>
  <c r="H431" i="26"/>
  <c r="I431" i="26"/>
  <c r="J431" i="26"/>
  <c r="K431" i="26"/>
  <c r="H432" i="26"/>
  <c r="I432" i="26"/>
  <c r="J432" i="26"/>
  <c r="K432" i="26"/>
  <c r="H433" i="26"/>
  <c r="I433" i="26"/>
  <c r="J433" i="26"/>
  <c r="K433" i="26"/>
  <c r="H434" i="26"/>
  <c r="I434" i="26"/>
  <c r="J434" i="26"/>
  <c r="K434" i="26"/>
  <c r="H435" i="26"/>
  <c r="I435" i="26"/>
  <c r="J435" i="26"/>
  <c r="K435" i="26"/>
  <c r="H436" i="26"/>
  <c r="I436" i="26"/>
  <c r="J436" i="26"/>
  <c r="K436" i="26"/>
  <c r="H437" i="26"/>
  <c r="I437" i="26"/>
  <c r="J437" i="26"/>
  <c r="K437" i="26"/>
  <c r="H438" i="26"/>
  <c r="I438" i="26"/>
  <c r="J438" i="26"/>
  <c r="K438" i="26"/>
  <c r="H439" i="26"/>
  <c r="I439" i="26"/>
  <c r="J439" i="26"/>
  <c r="K439" i="26"/>
  <c r="H440" i="26"/>
  <c r="I440" i="26"/>
  <c r="J440" i="26"/>
  <c r="K440" i="26"/>
  <c r="H441" i="26"/>
  <c r="I441" i="26"/>
  <c r="J441" i="26"/>
  <c r="K441" i="26"/>
  <c r="H442" i="26"/>
  <c r="I442" i="26"/>
  <c r="J442" i="26"/>
  <c r="K442" i="26"/>
  <c r="H443" i="26"/>
  <c r="I443" i="26"/>
  <c r="J443" i="26"/>
  <c r="K443" i="26"/>
  <c r="H444" i="26"/>
  <c r="I444" i="26"/>
  <c r="J444" i="26"/>
  <c r="K444" i="26"/>
  <c r="H445" i="26"/>
  <c r="I445" i="26"/>
  <c r="J445" i="26"/>
  <c r="K445" i="26"/>
  <c r="H446" i="26"/>
  <c r="I446" i="26"/>
  <c r="J446" i="26"/>
  <c r="K446" i="26"/>
  <c r="H447" i="26"/>
  <c r="I447" i="26"/>
  <c r="J447" i="26"/>
  <c r="K447" i="26"/>
  <c r="H448" i="26"/>
  <c r="I448" i="26"/>
  <c r="J448" i="26"/>
  <c r="K448" i="26"/>
  <c r="H449" i="26"/>
  <c r="I449" i="26"/>
  <c r="J449" i="26"/>
  <c r="K449" i="26"/>
  <c r="H450" i="26"/>
  <c r="I450" i="26"/>
  <c r="J450" i="26"/>
  <c r="K450" i="26"/>
  <c r="H451" i="26"/>
  <c r="I451" i="26"/>
  <c r="J451" i="26"/>
  <c r="K451" i="26"/>
  <c r="H452" i="26"/>
  <c r="I452" i="26"/>
  <c r="J452" i="26"/>
  <c r="K452" i="26"/>
  <c r="H453" i="26"/>
  <c r="I453" i="26"/>
  <c r="J453" i="26"/>
  <c r="K453" i="26"/>
  <c r="H454" i="26"/>
  <c r="I454" i="26"/>
  <c r="J454" i="26"/>
  <c r="K454" i="26"/>
  <c r="H455" i="26"/>
  <c r="I455" i="26"/>
  <c r="J455" i="26"/>
  <c r="K455" i="26"/>
  <c r="H456" i="26"/>
  <c r="I456" i="26"/>
  <c r="J456" i="26"/>
  <c r="K456" i="26"/>
  <c r="H457" i="26"/>
  <c r="I457" i="26"/>
  <c r="J457" i="26"/>
  <c r="K457" i="26"/>
  <c r="H458" i="26"/>
  <c r="I458" i="26"/>
  <c r="J458" i="26"/>
  <c r="K458" i="26"/>
  <c r="H459" i="26"/>
  <c r="I459" i="26"/>
  <c r="J459" i="26"/>
  <c r="K459" i="26"/>
  <c r="H460" i="26"/>
  <c r="I460" i="26"/>
  <c r="J460" i="26"/>
  <c r="K460" i="26"/>
  <c r="H461" i="26"/>
  <c r="I461" i="26"/>
  <c r="J461" i="26"/>
  <c r="K461" i="26"/>
  <c r="H462" i="26"/>
  <c r="I462" i="26"/>
  <c r="J462" i="26"/>
  <c r="K462" i="26"/>
  <c r="H463" i="26"/>
  <c r="I463" i="26"/>
  <c r="J463" i="26"/>
  <c r="K463" i="26"/>
  <c r="H464" i="26"/>
  <c r="I464" i="26"/>
  <c r="J464" i="26"/>
  <c r="K464" i="26"/>
  <c r="H465" i="26"/>
  <c r="I465" i="26"/>
  <c r="J465" i="26"/>
  <c r="K465" i="26"/>
  <c r="H466" i="26"/>
  <c r="I466" i="26"/>
  <c r="J466" i="26"/>
  <c r="K466" i="26"/>
  <c r="H467" i="26"/>
  <c r="I467" i="26"/>
  <c r="J467" i="26"/>
  <c r="K467" i="26"/>
  <c r="H468" i="26"/>
  <c r="I468" i="26"/>
  <c r="J468" i="26"/>
  <c r="K468" i="26"/>
  <c r="H469" i="26"/>
  <c r="I469" i="26"/>
  <c r="J469" i="26"/>
  <c r="K469" i="26"/>
  <c r="H470" i="26"/>
  <c r="I470" i="26"/>
  <c r="J470" i="26"/>
  <c r="K470" i="26"/>
  <c r="H471" i="26"/>
  <c r="I471" i="26"/>
  <c r="J471" i="26"/>
  <c r="K471" i="26"/>
  <c r="H472" i="26"/>
  <c r="I472" i="26"/>
  <c r="J472" i="26"/>
  <c r="K472" i="26"/>
  <c r="H473" i="26"/>
  <c r="I473" i="26"/>
  <c r="J473" i="26"/>
  <c r="K473" i="26"/>
  <c r="H474" i="26"/>
  <c r="I474" i="26"/>
  <c r="J474" i="26"/>
  <c r="K474" i="26"/>
  <c r="H475" i="26"/>
  <c r="I475" i="26"/>
  <c r="J475" i="26"/>
  <c r="K475" i="26"/>
  <c r="H476" i="26"/>
  <c r="I476" i="26"/>
  <c r="J476" i="26"/>
  <c r="K476" i="26"/>
  <c r="H477" i="26"/>
  <c r="I477" i="26"/>
  <c r="J477" i="26"/>
  <c r="K477" i="26"/>
  <c r="H478" i="26"/>
  <c r="I478" i="26"/>
  <c r="J478" i="26"/>
  <c r="K478" i="26"/>
  <c r="H479" i="26"/>
  <c r="I479" i="26"/>
  <c r="J479" i="26"/>
  <c r="K479" i="26"/>
  <c r="H480" i="26"/>
  <c r="I480" i="26"/>
  <c r="J480" i="26"/>
  <c r="K480" i="26"/>
  <c r="H481" i="26"/>
  <c r="I481" i="26"/>
  <c r="J481" i="26"/>
  <c r="K481" i="26"/>
  <c r="H482" i="26"/>
  <c r="I482" i="26"/>
  <c r="J482" i="26"/>
  <c r="K482" i="26"/>
  <c r="H483" i="26"/>
  <c r="I483" i="26"/>
  <c r="J483" i="26"/>
  <c r="K483" i="26"/>
  <c r="H484" i="26"/>
  <c r="I484" i="26"/>
  <c r="J484" i="26"/>
  <c r="K484" i="26"/>
  <c r="H485" i="26"/>
  <c r="I485" i="26"/>
  <c r="J485" i="26"/>
  <c r="K485" i="26"/>
  <c r="H486" i="26"/>
  <c r="I486" i="26"/>
  <c r="J486" i="26"/>
  <c r="K486" i="26"/>
  <c r="H487" i="26"/>
  <c r="I487" i="26"/>
  <c r="J487" i="26"/>
  <c r="K487" i="26"/>
  <c r="H488" i="26"/>
  <c r="I488" i="26"/>
  <c r="J488" i="26"/>
  <c r="K488" i="26"/>
  <c r="H489" i="26"/>
  <c r="I489" i="26"/>
  <c r="J489" i="26"/>
  <c r="K489" i="26"/>
  <c r="H490" i="26"/>
  <c r="I490" i="26"/>
  <c r="J490" i="26"/>
  <c r="K490" i="26"/>
  <c r="H491" i="26"/>
  <c r="I491" i="26"/>
  <c r="J491" i="26"/>
  <c r="K491" i="26"/>
  <c r="H492" i="26"/>
  <c r="I492" i="26"/>
  <c r="J492" i="26"/>
  <c r="K492" i="26"/>
  <c r="H493" i="26"/>
  <c r="I493" i="26"/>
  <c r="J493" i="26"/>
  <c r="K493" i="26"/>
  <c r="H494" i="26"/>
  <c r="I494" i="26"/>
  <c r="J494" i="26"/>
  <c r="K494" i="26"/>
  <c r="H495" i="26"/>
  <c r="I495" i="26"/>
  <c r="J495" i="26"/>
  <c r="K495" i="26"/>
  <c r="H496" i="26"/>
  <c r="I496" i="26"/>
  <c r="J496" i="26"/>
  <c r="K496" i="26"/>
  <c r="H497" i="26"/>
  <c r="I497" i="26"/>
  <c r="J497" i="26"/>
  <c r="K497" i="26"/>
  <c r="H498" i="26"/>
  <c r="I498" i="26"/>
  <c r="J498" i="26"/>
  <c r="K498" i="26"/>
  <c r="H499" i="26"/>
  <c r="I499" i="26"/>
  <c r="J499" i="26"/>
  <c r="K499" i="26"/>
  <c r="H500" i="26"/>
  <c r="I500" i="26"/>
  <c r="J500" i="26"/>
  <c r="K500" i="26"/>
  <c r="H501" i="26"/>
  <c r="I501" i="26"/>
  <c r="J501" i="26"/>
  <c r="K501" i="26"/>
  <c r="H502" i="26"/>
  <c r="I502" i="26"/>
  <c r="J502" i="26"/>
  <c r="K502" i="26"/>
  <c r="H503" i="26"/>
  <c r="I503" i="26"/>
  <c r="J503" i="26"/>
  <c r="K503" i="26"/>
  <c r="H504" i="26"/>
  <c r="I504" i="26"/>
  <c r="J504" i="26"/>
  <c r="K504" i="26"/>
  <c r="H505" i="26"/>
  <c r="I505" i="26"/>
  <c r="J505" i="26"/>
  <c r="K505" i="26"/>
  <c r="H506" i="26"/>
  <c r="I506" i="26"/>
  <c r="J506" i="26"/>
  <c r="K506" i="26"/>
  <c r="H507" i="26"/>
  <c r="I507" i="26"/>
  <c r="J507" i="26"/>
  <c r="K507" i="26"/>
  <c r="H508" i="26"/>
  <c r="I508" i="26"/>
  <c r="J508" i="26"/>
  <c r="K508" i="26"/>
  <c r="H509" i="26"/>
  <c r="I509" i="26"/>
  <c r="J509" i="26"/>
  <c r="K509" i="26"/>
  <c r="H510" i="26"/>
  <c r="I510" i="26"/>
  <c r="J510" i="26"/>
  <c r="K510" i="26"/>
  <c r="H511" i="26"/>
  <c r="I511" i="26"/>
  <c r="J511" i="26"/>
  <c r="K511" i="26"/>
  <c r="H512" i="26"/>
  <c r="I512" i="26"/>
  <c r="J512" i="26"/>
  <c r="K512" i="26"/>
  <c r="H513" i="26"/>
  <c r="I513" i="26"/>
  <c r="J513" i="26"/>
  <c r="K513" i="26"/>
  <c r="H514" i="26"/>
  <c r="I514" i="26"/>
  <c r="J514" i="26"/>
  <c r="K514" i="26"/>
  <c r="H515" i="26"/>
  <c r="I515" i="26"/>
  <c r="J515" i="26"/>
  <c r="K515" i="26"/>
  <c r="H516" i="26"/>
  <c r="I516" i="26"/>
  <c r="J516" i="26"/>
  <c r="K516" i="26"/>
  <c r="H517" i="26"/>
  <c r="I517" i="26"/>
  <c r="J517" i="26"/>
  <c r="K517" i="26"/>
  <c r="H518" i="26"/>
  <c r="I518" i="26"/>
  <c r="J518" i="26"/>
  <c r="K518" i="26"/>
  <c r="H519" i="26"/>
  <c r="I519" i="26"/>
  <c r="J519" i="26"/>
  <c r="K519" i="26"/>
  <c r="H520" i="26"/>
  <c r="I520" i="26"/>
  <c r="J520" i="26"/>
  <c r="K520" i="26"/>
  <c r="H521" i="26"/>
  <c r="I521" i="26"/>
  <c r="J521" i="26"/>
  <c r="K521" i="26"/>
  <c r="H522" i="26"/>
  <c r="I522" i="26"/>
  <c r="J522" i="26"/>
  <c r="K522" i="26"/>
  <c r="H523" i="26"/>
  <c r="I523" i="26"/>
  <c r="J523" i="26"/>
  <c r="K523" i="26"/>
  <c r="H524" i="26"/>
  <c r="I524" i="26"/>
  <c r="J524" i="26"/>
  <c r="K524" i="26"/>
  <c r="H525" i="26"/>
  <c r="I525" i="26"/>
  <c r="J525" i="26"/>
  <c r="K525" i="26"/>
  <c r="H526" i="26"/>
  <c r="I526" i="26"/>
  <c r="J526" i="26"/>
  <c r="K526" i="26"/>
  <c r="H527" i="26"/>
  <c r="I527" i="26"/>
  <c r="J527" i="26"/>
  <c r="K527" i="26"/>
  <c r="H528" i="26"/>
  <c r="I528" i="26"/>
  <c r="J528" i="26"/>
  <c r="K528" i="26"/>
  <c r="H529" i="26"/>
  <c r="I529" i="26"/>
  <c r="J529" i="26"/>
  <c r="K529" i="26"/>
  <c r="H530" i="26"/>
  <c r="I530" i="26"/>
  <c r="J530" i="26"/>
  <c r="K530" i="26"/>
  <c r="H531" i="26"/>
  <c r="I531" i="26"/>
  <c r="J531" i="26"/>
  <c r="K531" i="26"/>
  <c r="H532" i="26"/>
  <c r="I532" i="26"/>
  <c r="J532" i="26"/>
  <c r="K532" i="26"/>
  <c r="H533" i="26"/>
  <c r="I533" i="26"/>
  <c r="J533" i="26"/>
  <c r="K533" i="26"/>
  <c r="H534" i="26"/>
  <c r="I534" i="26"/>
  <c r="J534" i="26"/>
  <c r="K534" i="26"/>
  <c r="H535" i="26"/>
  <c r="I535" i="26"/>
  <c r="J535" i="26"/>
  <c r="K535" i="26"/>
  <c r="H536" i="26"/>
  <c r="I536" i="26"/>
  <c r="J536" i="26"/>
  <c r="K536" i="26"/>
  <c r="H537" i="26"/>
  <c r="I537" i="26"/>
  <c r="J537" i="26"/>
  <c r="K537" i="26"/>
  <c r="H538" i="26"/>
  <c r="I538" i="26"/>
  <c r="J538" i="26"/>
  <c r="K538" i="26"/>
  <c r="H539" i="26"/>
  <c r="I539" i="26"/>
  <c r="J539" i="26"/>
  <c r="K539" i="26"/>
  <c r="H540" i="26"/>
  <c r="I540" i="26"/>
  <c r="J540" i="26"/>
  <c r="K540" i="26"/>
  <c r="H541" i="26"/>
  <c r="I541" i="26"/>
  <c r="J541" i="26"/>
  <c r="K541" i="26"/>
  <c r="H542" i="26"/>
  <c r="I542" i="26"/>
  <c r="J542" i="26"/>
  <c r="K542" i="26"/>
  <c r="H543" i="26"/>
  <c r="I543" i="26"/>
  <c r="J543" i="26"/>
  <c r="K543" i="26"/>
  <c r="H544" i="26"/>
  <c r="I544" i="26"/>
  <c r="J544" i="26"/>
  <c r="K544" i="26"/>
  <c r="H545" i="26"/>
  <c r="I545" i="26"/>
  <c r="J545" i="26"/>
  <c r="K545" i="26"/>
  <c r="H546" i="26"/>
  <c r="I546" i="26"/>
  <c r="J546" i="26"/>
  <c r="K546" i="26"/>
  <c r="H547" i="26"/>
  <c r="I547" i="26"/>
  <c r="J547" i="26"/>
  <c r="K547" i="26"/>
  <c r="H548" i="26"/>
  <c r="I548" i="26"/>
  <c r="J548" i="26"/>
  <c r="K548" i="26"/>
  <c r="H549" i="26"/>
  <c r="I549" i="26"/>
  <c r="J549" i="26"/>
  <c r="K549" i="26"/>
  <c r="H550" i="26"/>
  <c r="I550" i="26"/>
  <c r="J550" i="26"/>
  <c r="K550" i="26"/>
  <c r="H551" i="26"/>
  <c r="I551" i="26"/>
  <c r="J551" i="26"/>
  <c r="K551" i="26"/>
  <c r="H552" i="26"/>
  <c r="I552" i="26"/>
  <c r="J552" i="26"/>
  <c r="K552" i="26"/>
  <c r="H553" i="26"/>
  <c r="I553" i="26"/>
  <c r="J553" i="26"/>
  <c r="K553" i="26"/>
  <c r="H554" i="26"/>
  <c r="I554" i="26"/>
  <c r="J554" i="26"/>
  <c r="K554" i="26"/>
  <c r="H555" i="26"/>
  <c r="I555" i="26"/>
  <c r="J555" i="26"/>
  <c r="K555" i="26"/>
  <c r="H556" i="26"/>
  <c r="I556" i="26"/>
  <c r="J556" i="26"/>
  <c r="K556" i="26"/>
  <c r="H557" i="26"/>
  <c r="I557" i="26"/>
  <c r="J557" i="26"/>
  <c r="K557" i="26"/>
  <c r="H558" i="26"/>
  <c r="I558" i="26"/>
  <c r="J558" i="26"/>
  <c r="K558" i="26"/>
  <c r="H559" i="26"/>
  <c r="I559" i="26"/>
  <c r="J559" i="26"/>
  <c r="K559" i="26"/>
  <c r="H560" i="26"/>
  <c r="I560" i="26"/>
  <c r="J560" i="26"/>
  <c r="K560" i="26"/>
  <c r="H561" i="26"/>
  <c r="I561" i="26"/>
  <c r="J561" i="26"/>
  <c r="K561" i="26"/>
  <c r="H562" i="26"/>
  <c r="I562" i="26"/>
  <c r="J562" i="26"/>
  <c r="K562" i="26"/>
  <c r="H563" i="26"/>
  <c r="I563" i="26"/>
  <c r="J563" i="26"/>
  <c r="K563" i="26"/>
  <c r="H564" i="26"/>
  <c r="I564" i="26"/>
  <c r="J564" i="26"/>
  <c r="K564" i="26"/>
  <c r="H565" i="26"/>
  <c r="I565" i="26"/>
  <c r="J565" i="26"/>
  <c r="K565" i="26"/>
  <c r="H566" i="26"/>
  <c r="I566" i="26"/>
  <c r="J566" i="26"/>
  <c r="K566" i="26"/>
  <c r="H567" i="26"/>
  <c r="I567" i="26"/>
  <c r="J567" i="26"/>
  <c r="K567" i="26"/>
  <c r="H568" i="26"/>
  <c r="I568" i="26"/>
  <c r="J568" i="26"/>
  <c r="K568" i="26"/>
  <c r="H569" i="26"/>
  <c r="I569" i="26"/>
  <c r="J569" i="26"/>
  <c r="K569" i="26"/>
  <c r="H570" i="26"/>
  <c r="I570" i="26"/>
  <c r="J570" i="26"/>
  <c r="K570" i="26"/>
  <c r="H571" i="26"/>
  <c r="I571" i="26"/>
  <c r="J571" i="26"/>
  <c r="K571" i="26"/>
  <c r="H572" i="26"/>
  <c r="I572" i="26"/>
  <c r="J572" i="26"/>
  <c r="K572" i="26"/>
  <c r="H573" i="26"/>
  <c r="I573" i="26"/>
  <c r="J573" i="26"/>
  <c r="K573" i="26"/>
  <c r="H574" i="26"/>
  <c r="I574" i="26"/>
  <c r="J574" i="26"/>
  <c r="K574" i="26"/>
  <c r="H575" i="26"/>
  <c r="I575" i="26"/>
  <c r="J575" i="26"/>
  <c r="K575" i="26"/>
  <c r="H576" i="26"/>
  <c r="I576" i="26"/>
  <c r="J576" i="26"/>
  <c r="K576" i="26"/>
  <c r="H577" i="26"/>
  <c r="I577" i="26"/>
  <c r="J577" i="26"/>
  <c r="K577" i="26"/>
  <c r="H578" i="26"/>
  <c r="I578" i="26"/>
  <c r="J578" i="26"/>
  <c r="K578" i="26"/>
  <c r="H579" i="26"/>
  <c r="I579" i="26"/>
  <c r="J579" i="26"/>
  <c r="K579" i="26"/>
  <c r="H580" i="26"/>
  <c r="I580" i="26"/>
  <c r="J580" i="26"/>
  <c r="K580" i="26"/>
  <c r="H581" i="26"/>
  <c r="I581" i="26"/>
  <c r="J581" i="26"/>
  <c r="K581" i="26"/>
  <c r="H582" i="26"/>
  <c r="I582" i="26"/>
  <c r="J582" i="26"/>
  <c r="K582" i="26"/>
  <c r="H583" i="26"/>
  <c r="I583" i="26"/>
  <c r="J583" i="26"/>
  <c r="K583" i="26"/>
  <c r="H584" i="26"/>
  <c r="I584" i="26"/>
  <c r="J584" i="26"/>
  <c r="K584" i="26"/>
  <c r="H585" i="26"/>
  <c r="I585" i="26"/>
  <c r="J585" i="26"/>
  <c r="K585" i="26"/>
  <c r="H586" i="26"/>
  <c r="I586" i="26"/>
  <c r="J586" i="26"/>
  <c r="K586" i="26"/>
  <c r="H587" i="26"/>
  <c r="I587" i="26"/>
  <c r="J587" i="26"/>
  <c r="K587" i="26"/>
  <c r="H588" i="26"/>
  <c r="I588" i="26"/>
  <c r="J588" i="26"/>
  <c r="K588" i="26"/>
  <c r="H589" i="26"/>
  <c r="I589" i="26"/>
  <c r="J589" i="26"/>
  <c r="K589" i="26"/>
  <c r="H590" i="26"/>
  <c r="I590" i="26"/>
  <c r="J590" i="26"/>
  <c r="K590" i="26"/>
  <c r="H591" i="26"/>
  <c r="I591" i="26"/>
  <c r="J591" i="26"/>
  <c r="K591" i="26"/>
  <c r="H592" i="26"/>
  <c r="I592" i="26"/>
  <c r="J592" i="26"/>
  <c r="K592" i="26"/>
  <c r="H593" i="26"/>
  <c r="I593" i="26"/>
  <c r="J593" i="26"/>
  <c r="K593" i="26"/>
  <c r="H594" i="26"/>
  <c r="I594" i="26"/>
  <c r="J594" i="26"/>
  <c r="K594" i="26"/>
  <c r="H595" i="26"/>
  <c r="I595" i="26"/>
  <c r="J595" i="26"/>
  <c r="K595" i="26"/>
  <c r="H596" i="26"/>
  <c r="I596" i="26"/>
  <c r="J596" i="26"/>
  <c r="K596" i="26"/>
  <c r="H597" i="26"/>
  <c r="I597" i="26"/>
  <c r="J597" i="26"/>
  <c r="K597" i="26"/>
  <c r="H598" i="26"/>
  <c r="I598" i="26"/>
  <c r="J598" i="26"/>
  <c r="K598" i="26"/>
  <c r="H599" i="26"/>
  <c r="I599" i="26"/>
  <c r="J599" i="26"/>
  <c r="K599" i="26"/>
  <c r="H600" i="26"/>
  <c r="I600" i="26"/>
  <c r="J600" i="26"/>
  <c r="K600" i="26"/>
  <c r="H601" i="26"/>
  <c r="I601" i="26"/>
  <c r="J601" i="26"/>
  <c r="K601" i="26"/>
  <c r="H602" i="26"/>
  <c r="I602" i="26"/>
  <c r="J602" i="26"/>
  <c r="K602" i="26"/>
  <c r="H603" i="26"/>
  <c r="I603" i="26"/>
  <c r="J603" i="26"/>
  <c r="K603" i="26"/>
  <c r="H604" i="26"/>
  <c r="I604" i="26"/>
  <c r="J604" i="26"/>
  <c r="K604" i="26"/>
  <c r="H605" i="26"/>
  <c r="I605" i="26"/>
  <c r="J605" i="26"/>
  <c r="K605" i="26"/>
  <c r="H606" i="26"/>
  <c r="I606" i="26"/>
  <c r="J606" i="26"/>
  <c r="K606" i="26"/>
  <c r="H607" i="26"/>
  <c r="I607" i="26"/>
  <c r="J607" i="26"/>
  <c r="K607" i="26"/>
  <c r="H608" i="26"/>
  <c r="I608" i="26"/>
  <c r="J608" i="26"/>
  <c r="K608" i="26"/>
  <c r="H609" i="26"/>
  <c r="I609" i="26"/>
  <c r="J609" i="26"/>
  <c r="K609" i="26"/>
  <c r="H610" i="26"/>
  <c r="I610" i="26"/>
  <c r="J610" i="26"/>
  <c r="K610" i="26"/>
  <c r="H611" i="26"/>
  <c r="I611" i="26"/>
  <c r="J611" i="26"/>
  <c r="K611" i="26"/>
  <c r="H612" i="26"/>
  <c r="I612" i="26"/>
  <c r="J612" i="26"/>
  <c r="K612" i="26"/>
  <c r="H613" i="26"/>
  <c r="I613" i="26"/>
  <c r="J613" i="26"/>
  <c r="K613" i="26"/>
  <c r="H614" i="26"/>
  <c r="I614" i="26"/>
  <c r="J614" i="26"/>
  <c r="K614" i="26"/>
  <c r="H615" i="26"/>
  <c r="I615" i="26"/>
  <c r="J615" i="26"/>
  <c r="K615" i="26"/>
  <c r="H616" i="26"/>
  <c r="I616" i="26"/>
  <c r="J616" i="26"/>
  <c r="K616" i="26"/>
  <c r="H617" i="26"/>
  <c r="I617" i="26"/>
  <c r="J617" i="26"/>
  <c r="K617" i="26"/>
  <c r="H618" i="26"/>
  <c r="I618" i="26"/>
  <c r="J618" i="26"/>
  <c r="K618" i="26"/>
  <c r="H619" i="26"/>
  <c r="I619" i="26"/>
  <c r="J619" i="26"/>
  <c r="K619" i="26"/>
  <c r="H620" i="26"/>
  <c r="I620" i="26"/>
  <c r="J620" i="26"/>
  <c r="K620" i="26"/>
  <c r="H621" i="26"/>
  <c r="I621" i="26"/>
  <c r="J621" i="26"/>
  <c r="K621" i="26"/>
  <c r="H622" i="26"/>
  <c r="I622" i="26"/>
  <c r="J622" i="26"/>
  <c r="K622" i="26"/>
  <c r="H623" i="26"/>
  <c r="I623" i="26"/>
  <c r="J623" i="26"/>
  <c r="K623" i="26"/>
  <c r="H624" i="26"/>
  <c r="I624" i="26"/>
  <c r="J624" i="26"/>
  <c r="K624" i="26"/>
  <c r="H625" i="26"/>
  <c r="I625" i="26"/>
  <c r="J625" i="26"/>
  <c r="K625" i="26"/>
  <c r="H626" i="26"/>
  <c r="I626" i="26"/>
  <c r="J626" i="26"/>
  <c r="K626" i="26"/>
  <c r="H627" i="26"/>
  <c r="I627" i="26"/>
  <c r="J627" i="26"/>
  <c r="K627" i="26"/>
  <c r="H628" i="26"/>
  <c r="I628" i="26"/>
  <c r="J628" i="26"/>
  <c r="K628" i="26"/>
  <c r="H629" i="26"/>
  <c r="I629" i="26"/>
  <c r="J629" i="26"/>
  <c r="K629" i="26"/>
  <c r="H630" i="26"/>
  <c r="I630" i="26"/>
  <c r="J630" i="26"/>
  <c r="K630" i="26"/>
  <c r="H631" i="26"/>
  <c r="I631" i="26"/>
  <c r="J631" i="26"/>
  <c r="K631" i="26"/>
  <c r="H632" i="26"/>
  <c r="I632" i="26"/>
  <c r="J632" i="26"/>
  <c r="K632" i="26"/>
  <c r="H633" i="26"/>
  <c r="I633" i="26"/>
  <c r="J633" i="26"/>
  <c r="K633" i="26"/>
  <c r="H634" i="26"/>
  <c r="I634" i="26"/>
  <c r="J634" i="26"/>
  <c r="K634" i="26"/>
  <c r="H635" i="26"/>
  <c r="I635" i="26"/>
  <c r="J635" i="26"/>
  <c r="K635" i="26"/>
  <c r="H636" i="26"/>
  <c r="I636" i="26"/>
  <c r="J636" i="26"/>
  <c r="K636" i="26"/>
  <c r="H637" i="26"/>
  <c r="I637" i="26"/>
  <c r="J637" i="26"/>
  <c r="K637" i="26"/>
  <c r="H638" i="26"/>
  <c r="I638" i="26"/>
  <c r="J638" i="26"/>
  <c r="K638" i="26"/>
  <c r="H639" i="26"/>
  <c r="I639" i="26"/>
  <c r="J639" i="26"/>
  <c r="K639" i="26"/>
  <c r="H640" i="26"/>
  <c r="I640" i="26"/>
  <c r="J640" i="26"/>
  <c r="K640" i="26"/>
  <c r="H641" i="26"/>
  <c r="I641" i="26"/>
  <c r="J641" i="26"/>
  <c r="K641" i="26"/>
  <c r="H642" i="26"/>
  <c r="I642" i="26"/>
  <c r="J642" i="26"/>
  <c r="K642" i="26"/>
  <c r="H643" i="26"/>
  <c r="I643" i="26"/>
  <c r="J643" i="26"/>
  <c r="K643" i="26"/>
  <c r="H644" i="26"/>
  <c r="I644" i="26"/>
  <c r="J644" i="26"/>
  <c r="K644" i="26"/>
  <c r="H645" i="26"/>
  <c r="I645" i="26"/>
  <c r="J645" i="26"/>
  <c r="K645" i="26"/>
  <c r="H646" i="26"/>
  <c r="I646" i="26"/>
  <c r="J646" i="26"/>
  <c r="K646" i="26"/>
  <c r="H647" i="26"/>
  <c r="I647" i="26"/>
  <c r="J647" i="26"/>
  <c r="K647" i="26"/>
  <c r="H648" i="26"/>
  <c r="I648" i="26"/>
  <c r="J648" i="26"/>
  <c r="K648" i="26"/>
  <c r="H649" i="26"/>
  <c r="I649" i="26"/>
  <c r="J649" i="26"/>
  <c r="K649" i="26"/>
  <c r="H650" i="26"/>
  <c r="I650" i="26"/>
  <c r="J650" i="26"/>
  <c r="K650" i="26"/>
  <c r="H651" i="26"/>
  <c r="I651" i="26"/>
  <c r="J651" i="26"/>
  <c r="K651" i="26"/>
  <c r="H652" i="26"/>
  <c r="I652" i="26"/>
  <c r="J652" i="26"/>
  <c r="K652" i="26"/>
  <c r="H653" i="26"/>
  <c r="I653" i="26"/>
  <c r="J653" i="26"/>
  <c r="K653" i="26"/>
  <c r="H654" i="26"/>
  <c r="I654" i="26"/>
  <c r="J654" i="26"/>
  <c r="K654" i="26"/>
  <c r="H655" i="26"/>
  <c r="I655" i="26"/>
  <c r="J655" i="26"/>
  <c r="K655" i="26"/>
  <c r="H656" i="26"/>
  <c r="I656" i="26"/>
  <c r="J656" i="26"/>
  <c r="K656" i="26"/>
  <c r="H657" i="26"/>
  <c r="I657" i="26"/>
  <c r="J657" i="26"/>
  <c r="K657" i="26"/>
  <c r="H658" i="26"/>
  <c r="I658" i="26"/>
  <c r="J658" i="26"/>
  <c r="K658" i="26"/>
  <c r="H659" i="26"/>
  <c r="I659" i="26"/>
  <c r="J659" i="26"/>
  <c r="K659" i="26"/>
  <c r="H660" i="26"/>
  <c r="I660" i="26"/>
  <c r="J660" i="26"/>
  <c r="K660" i="26"/>
  <c r="H661" i="26"/>
  <c r="I661" i="26"/>
  <c r="J661" i="26"/>
  <c r="K661" i="26"/>
  <c r="H662" i="26"/>
  <c r="I662" i="26"/>
  <c r="J662" i="26"/>
  <c r="K662" i="26"/>
  <c r="H663" i="26"/>
  <c r="I663" i="26"/>
  <c r="J663" i="26"/>
  <c r="K663" i="26"/>
  <c r="H664" i="26"/>
  <c r="I664" i="26"/>
  <c r="J664" i="26"/>
  <c r="K664" i="26"/>
  <c r="H665" i="26"/>
  <c r="I665" i="26"/>
  <c r="J665" i="26"/>
  <c r="K665" i="26"/>
  <c r="H666" i="26"/>
  <c r="I666" i="26"/>
  <c r="J666" i="26"/>
  <c r="K666" i="26"/>
  <c r="H667" i="26"/>
  <c r="I667" i="26"/>
  <c r="J667" i="26"/>
  <c r="K667" i="26"/>
  <c r="H668" i="26"/>
  <c r="I668" i="26"/>
  <c r="J668" i="26"/>
  <c r="K668" i="26"/>
  <c r="H669" i="26"/>
  <c r="I669" i="26"/>
  <c r="J669" i="26"/>
  <c r="K669" i="26"/>
  <c r="H670" i="26"/>
  <c r="I670" i="26"/>
  <c r="J670" i="26"/>
  <c r="K670" i="26"/>
  <c r="H671" i="26"/>
  <c r="I671" i="26"/>
  <c r="J671" i="26"/>
  <c r="K671" i="26"/>
  <c r="H672" i="26"/>
  <c r="I672" i="26"/>
  <c r="J672" i="26"/>
  <c r="K672" i="26"/>
  <c r="H673" i="26"/>
  <c r="I673" i="26"/>
  <c r="J673" i="26"/>
  <c r="K673" i="26"/>
  <c r="H674" i="26"/>
  <c r="I674" i="26"/>
  <c r="J674" i="26"/>
  <c r="K674" i="26"/>
  <c r="H675" i="26"/>
  <c r="I675" i="26"/>
  <c r="J675" i="26"/>
  <c r="K675" i="26"/>
  <c r="H676" i="26"/>
  <c r="I676" i="26"/>
  <c r="J676" i="26"/>
  <c r="K676" i="26"/>
  <c r="H677" i="26"/>
  <c r="I677" i="26"/>
  <c r="J677" i="26"/>
  <c r="K677" i="26"/>
  <c r="H678" i="26"/>
  <c r="I678" i="26"/>
  <c r="J678" i="26"/>
  <c r="K678" i="26"/>
  <c r="H679" i="26"/>
  <c r="I679" i="26"/>
  <c r="J679" i="26"/>
  <c r="K679" i="26"/>
  <c r="H680" i="26"/>
  <c r="I680" i="26"/>
  <c r="J680" i="26"/>
  <c r="K680" i="26"/>
  <c r="H681" i="26"/>
  <c r="I681" i="26"/>
  <c r="J681" i="26"/>
  <c r="K681" i="26"/>
  <c r="H682" i="26"/>
  <c r="I682" i="26"/>
  <c r="J682" i="26"/>
  <c r="K682" i="26"/>
  <c r="H683" i="26"/>
  <c r="I683" i="26"/>
  <c r="J683" i="26"/>
  <c r="K683" i="26"/>
  <c r="H684" i="26"/>
  <c r="I684" i="26"/>
  <c r="J684" i="26"/>
  <c r="K684" i="26"/>
  <c r="H685" i="26"/>
  <c r="I685" i="26"/>
  <c r="J685" i="26"/>
  <c r="K685" i="26"/>
  <c r="H686" i="26"/>
  <c r="I686" i="26"/>
  <c r="J686" i="26"/>
  <c r="K686" i="26"/>
  <c r="H687" i="26"/>
  <c r="I687" i="26"/>
  <c r="J687" i="26"/>
  <c r="K687" i="26"/>
  <c r="H688" i="26"/>
  <c r="I688" i="26"/>
  <c r="J688" i="26"/>
  <c r="K688" i="26"/>
  <c r="H689" i="26"/>
  <c r="I689" i="26"/>
  <c r="J689" i="26"/>
  <c r="K689" i="26"/>
  <c r="H690" i="26"/>
  <c r="I690" i="26"/>
  <c r="J690" i="26"/>
  <c r="K690" i="26"/>
  <c r="H691" i="26"/>
  <c r="I691" i="26"/>
  <c r="J691" i="26"/>
  <c r="K691" i="26"/>
  <c r="H692" i="26"/>
  <c r="I692" i="26"/>
  <c r="J692" i="26"/>
  <c r="K692" i="26"/>
  <c r="H693" i="26"/>
  <c r="I693" i="26"/>
  <c r="J693" i="26"/>
  <c r="K693" i="26"/>
  <c r="H694" i="26"/>
  <c r="I694" i="26"/>
  <c r="J694" i="26"/>
  <c r="K694" i="26"/>
  <c r="H695" i="26"/>
  <c r="I695" i="26"/>
  <c r="J695" i="26"/>
  <c r="K695" i="26"/>
  <c r="H696" i="26"/>
  <c r="I696" i="26"/>
  <c r="J696" i="26"/>
  <c r="K696" i="26"/>
  <c r="H697" i="26"/>
  <c r="I697" i="26"/>
  <c r="J697" i="26"/>
  <c r="K697" i="26"/>
  <c r="H698" i="26"/>
  <c r="I698" i="26"/>
  <c r="J698" i="26"/>
  <c r="K698" i="26"/>
  <c r="H699" i="26"/>
  <c r="I699" i="26"/>
  <c r="J699" i="26"/>
  <c r="K699" i="26"/>
  <c r="H700" i="26"/>
  <c r="I700" i="26"/>
  <c r="J700" i="26"/>
  <c r="K700" i="26"/>
  <c r="H701" i="26"/>
  <c r="I701" i="26"/>
  <c r="J701" i="26"/>
  <c r="K701" i="26"/>
  <c r="H702" i="26"/>
  <c r="I702" i="26"/>
  <c r="J702" i="26"/>
  <c r="K702" i="26"/>
  <c r="H703" i="26"/>
  <c r="I703" i="26"/>
  <c r="J703" i="26"/>
  <c r="K703" i="26"/>
  <c r="H704" i="26"/>
  <c r="I704" i="26"/>
  <c r="J704" i="26"/>
  <c r="K704" i="26"/>
  <c r="H705" i="26"/>
  <c r="I705" i="26"/>
  <c r="J705" i="26"/>
  <c r="K705" i="26"/>
  <c r="H706" i="26"/>
  <c r="I706" i="26"/>
  <c r="J706" i="26"/>
  <c r="K706" i="26"/>
  <c r="H707" i="26"/>
  <c r="I707" i="26"/>
  <c r="J707" i="26"/>
  <c r="K707" i="26"/>
  <c r="H708" i="26"/>
  <c r="I708" i="26"/>
  <c r="J708" i="26"/>
  <c r="K708" i="26"/>
  <c r="H709" i="26"/>
  <c r="I709" i="26"/>
  <c r="J709" i="26"/>
  <c r="K709" i="26"/>
  <c r="H710" i="26"/>
  <c r="I710" i="26"/>
  <c r="J710" i="26"/>
  <c r="K710" i="26"/>
  <c r="H711" i="26"/>
  <c r="I711" i="26"/>
  <c r="J711" i="26"/>
  <c r="K711" i="26"/>
  <c r="H712" i="26"/>
  <c r="I712" i="26"/>
  <c r="J712" i="26"/>
  <c r="K712" i="26"/>
  <c r="H713" i="26"/>
  <c r="I713" i="26"/>
  <c r="J713" i="26"/>
  <c r="K713" i="26"/>
  <c r="H714" i="26"/>
  <c r="I714" i="26"/>
  <c r="J714" i="26"/>
  <c r="K714" i="26"/>
  <c r="H715" i="26"/>
  <c r="I715" i="26"/>
  <c r="J715" i="26"/>
  <c r="K715" i="26"/>
  <c r="H716" i="26"/>
  <c r="I716" i="26"/>
  <c r="J716" i="26"/>
  <c r="K716" i="26"/>
  <c r="H717" i="26"/>
  <c r="I717" i="26"/>
  <c r="J717" i="26"/>
  <c r="K717" i="26"/>
  <c r="H718" i="26"/>
  <c r="I718" i="26"/>
  <c r="J718" i="26"/>
  <c r="K718" i="26"/>
  <c r="H719" i="26"/>
  <c r="I719" i="26"/>
  <c r="J719" i="26"/>
  <c r="K719" i="26"/>
  <c r="H720" i="26"/>
  <c r="I720" i="26"/>
  <c r="J720" i="26"/>
  <c r="K720" i="26"/>
  <c r="H721" i="26"/>
  <c r="I721" i="26"/>
  <c r="J721" i="26"/>
  <c r="K721" i="26"/>
  <c r="H722" i="26"/>
  <c r="I722" i="26"/>
  <c r="J722" i="26"/>
  <c r="K722" i="26"/>
  <c r="H723" i="26"/>
  <c r="I723" i="26"/>
  <c r="J723" i="26"/>
  <c r="K723" i="26"/>
  <c r="H724" i="26"/>
  <c r="I724" i="26"/>
  <c r="J724" i="26"/>
  <c r="K724" i="26"/>
  <c r="H725" i="26"/>
  <c r="I725" i="26"/>
  <c r="J725" i="26"/>
  <c r="K725" i="26"/>
  <c r="H726" i="26"/>
  <c r="I726" i="26"/>
  <c r="J726" i="26"/>
  <c r="K726" i="26"/>
  <c r="H727" i="26"/>
  <c r="I727" i="26"/>
  <c r="J727" i="26"/>
  <c r="K727" i="26"/>
  <c r="H728" i="26"/>
  <c r="I728" i="26"/>
  <c r="J728" i="26"/>
  <c r="K728" i="26"/>
  <c r="H729" i="26"/>
  <c r="I729" i="26"/>
  <c r="J729" i="26"/>
  <c r="K729" i="26"/>
  <c r="H730" i="26"/>
  <c r="I730" i="26"/>
  <c r="J730" i="26"/>
  <c r="K730" i="26"/>
  <c r="H731" i="26"/>
  <c r="I731" i="26"/>
  <c r="J731" i="26"/>
  <c r="K731" i="26"/>
  <c r="H732" i="26"/>
  <c r="I732" i="26"/>
  <c r="J732" i="26"/>
  <c r="K732" i="26"/>
  <c r="H733" i="26"/>
  <c r="I733" i="26"/>
  <c r="J733" i="26"/>
  <c r="K733" i="26"/>
  <c r="H734" i="26"/>
  <c r="I734" i="26"/>
  <c r="J734" i="26"/>
  <c r="K734" i="26"/>
  <c r="H735" i="26"/>
  <c r="I735" i="26"/>
  <c r="J735" i="26"/>
  <c r="K735" i="26"/>
  <c r="H736" i="26"/>
  <c r="I736" i="26"/>
  <c r="J736" i="26"/>
  <c r="K736" i="26"/>
  <c r="H737" i="26"/>
  <c r="I737" i="26"/>
  <c r="J737" i="26"/>
  <c r="K737" i="26"/>
  <c r="H738" i="26"/>
  <c r="I738" i="26"/>
  <c r="J738" i="26"/>
  <c r="K738" i="26"/>
  <c r="H739" i="26"/>
  <c r="I739" i="26"/>
  <c r="J739" i="26"/>
  <c r="K739" i="26"/>
  <c r="H740" i="26"/>
  <c r="I740" i="26"/>
  <c r="J740" i="26"/>
  <c r="K740" i="26"/>
  <c r="H741" i="26"/>
  <c r="I741" i="26"/>
  <c r="J741" i="26"/>
  <c r="K741" i="26"/>
  <c r="H742" i="26"/>
  <c r="I742" i="26"/>
  <c r="J742" i="26"/>
  <c r="K742" i="26"/>
  <c r="H743" i="26"/>
  <c r="I743" i="26"/>
  <c r="J743" i="26"/>
  <c r="K743" i="26"/>
  <c r="H744" i="26"/>
  <c r="I744" i="26"/>
  <c r="J744" i="26"/>
  <c r="K744" i="26"/>
  <c r="H745" i="26"/>
  <c r="I745" i="26"/>
  <c r="J745" i="26"/>
  <c r="K745" i="26"/>
  <c r="H746" i="26"/>
  <c r="I746" i="26"/>
  <c r="J746" i="26"/>
  <c r="K746" i="26"/>
  <c r="H747" i="26"/>
  <c r="I747" i="26"/>
  <c r="J747" i="26"/>
  <c r="K747" i="26"/>
  <c r="H748" i="26"/>
  <c r="I748" i="26"/>
  <c r="J748" i="26"/>
  <c r="K748" i="26"/>
  <c r="H749" i="26"/>
  <c r="I749" i="26"/>
  <c r="J749" i="26"/>
  <c r="K749" i="26"/>
  <c r="H750" i="26"/>
  <c r="I750" i="26"/>
  <c r="J750" i="26"/>
  <c r="K750" i="26"/>
  <c r="H751" i="26"/>
  <c r="I751" i="26"/>
  <c r="J751" i="26"/>
  <c r="K751" i="26"/>
  <c r="H752" i="26"/>
  <c r="I752" i="26"/>
  <c r="J752" i="26"/>
  <c r="K752" i="26"/>
  <c r="H753" i="26"/>
  <c r="I753" i="26"/>
  <c r="J753" i="26"/>
  <c r="K753" i="26"/>
  <c r="H754" i="26"/>
  <c r="I754" i="26"/>
  <c r="J754" i="26"/>
  <c r="K754" i="26"/>
  <c r="H755" i="26"/>
  <c r="I755" i="26"/>
  <c r="J755" i="26"/>
  <c r="K755" i="26"/>
  <c r="H756" i="26"/>
  <c r="I756" i="26"/>
  <c r="J756" i="26"/>
  <c r="K756" i="26"/>
  <c r="H757" i="26"/>
  <c r="I757" i="26"/>
  <c r="J757" i="26"/>
  <c r="K757" i="26"/>
  <c r="H758" i="26"/>
  <c r="I758" i="26"/>
  <c r="J758" i="26"/>
  <c r="K758" i="26"/>
  <c r="H759" i="26"/>
  <c r="I759" i="26"/>
  <c r="J759" i="26"/>
  <c r="K759" i="26"/>
  <c r="H760" i="26"/>
  <c r="I760" i="26"/>
  <c r="J760" i="26"/>
  <c r="K760" i="26"/>
  <c r="H761" i="26"/>
  <c r="I761" i="26"/>
  <c r="J761" i="26"/>
  <c r="K761" i="26"/>
  <c r="H762" i="26"/>
  <c r="I762" i="26"/>
  <c r="J762" i="26"/>
  <c r="K762" i="26"/>
  <c r="H763" i="26"/>
  <c r="I763" i="26"/>
  <c r="J763" i="26"/>
  <c r="K763" i="26"/>
  <c r="H764" i="26"/>
  <c r="I764" i="26"/>
  <c r="J764" i="26"/>
  <c r="K764" i="26"/>
  <c r="H765" i="26"/>
  <c r="I765" i="26"/>
  <c r="J765" i="26"/>
  <c r="K765" i="26"/>
  <c r="H766" i="26"/>
  <c r="I766" i="26"/>
  <c r="J766" i="26"/>
  <c r="K766" i="26"/>
  <c r="H767" i="26"/>
  <c r="I767" i="26"/>
  <c r="J767" i="26"/>
  <c r="K767" i="26"/>
  <c r="H768" i="26"/>
  <c r="I768" i="26"/>
  <c r="J768" i="26"/>
  <c r="K768" i="26"/>
  <c r="H769" i="26"/>
  <c r="I769" i="26"/>
  <c r="J769" i="26"/>
  <c r="K769" i="26"/>
  <c r="H770" i="26"/>
  <c r="I770" i="26"/>
  <c r="J770" i="26"/>
  <c r="K770" i="26"/>
  <c r="H771" i="26"/>
  <c r="I771" i="26"/>
  <c r="J771" i="26"/>
  <c r="K771" i="26"/>
  <c r="H772" i="26"/>
  <c r="I772" i="26"/>
  <c r="J772" i="26"/>
  <c r="K772" i="26"/>
  <c r="H773" i="26"/>
  <c r="I773" i="26"/>
  <c r="J773" i="26"/>
  <c r="K773" i="26"/>
  <c r="H774" i="26"/>
  <c r="I774" i="26"/>
  <c r="J774" i="26"/>
  <c r="K774" i="26"/>
  <c r="H775" i="26"/>
  <c r="I775" i="26"/>
  <c r="J775" i="26"/>
  <c r="K775" i="26"/>
  <c r="H776" i="26"/>
  <c r="I776" i="26"/>
  <c r="J776" i="26"/>
  <c r="K776" i="26"/>
  <c r="H777" i="26"/>
  <c r="I777" i="26"/>
  <c r="J777" i="26"/>
  <c r="K777" i="26"/>
  <c r="H778" i="26"/>
  <c r="I778" i="26"/>
  <c r="J778" i="26"/>
  <c r="K778" i="26"/>
  <c r="H779" i="26"/>
  <c r="I779" i="26"/>
  <c r="J779" i="26"/>
  <c r="K779" i="26"/>
  <c r="H780" i="26"/>
  <c r="I780" i="26"/>
  <c r="J780" i="26"/>
  <c r="K780" i="26"/>
  <c r="H781" i="26"/>
  <c r="I781" i="26"/>
  <c r="J781" i="26"/>
  <c r="K781" i="26"/>
  <c r="H782" i="26"/>
  <c r="I782" i="26"/>
  <c r="J782" i="26"/>
  <c r="K782" i="26"/>
  <c r="H783" i="26"/>
  <c r="I783" i="26"/>
  <c r="J783" i="26"/>
  <c r="K783" i="26"/>
  <c r="H784" i="26"/>
  <c r="I784" i="26"/>
  <c r="J784" i="26"/>
  <c r="K784" i="26"/>
  <c r="H785" i="26"/>
  <c r="I785" i="26"/>
  <c r="J785" i="26"/>
  <c r="K785" i="26"/>
  <c r="H786" i="26"/>
  <c r="I786" i="26"/>
  <c r="J786" i="26"/>
  <c r="K786" i="26"/>
  <c r="H787" i="26"/>
  <c r="I787" i="26"/>
  <c r="J787" i="26"/>
  <c r="K787" i="26"/>
  <c r="H788" i="26"/>
  <c r="I788" i="26"/>
  <c r="J788" i="26"/>
  <c r="K788" i="26"/>
  <c r="H789" i="26"/>
  <c r="I789" i="26"/>
  <c r="J789" i="26"/>
  <c r="K789" i="26"/>
  <c r="H790" i="26"/>
  <c r="I790" i="26"/>
  <c r="J790" i="26"/>
  <c r="K790" i="26"/>
  <c r="H791" i="26"/>
  <c r="I791" i="26"/>
  <c r="J791" i="26"/>
  <c r="K791" i="26"/>
  <c r="H792" i="26"/>
  <c r="I792" i="26"/>
  <c r="J792" i="26"/>
  <c r="K792" i="26"/>
  <c r="H793" i="26"/>
  <c r="I793" i="26"/>
  <c r="J793" i="26"/>
  <c r="K793" i="26"/>
  <c r="H794" i="26"/>
  <c r="I794" i="26"/>
  <c r="J794" i="26"/>
  <c r="K794" i="26"/>
  <c r="H795" i="26"/>
  <c r="I795" i="26"/>
  <c r="J795" i="26"/>
  <c r="K795" i="26"/>
  <c r="H796" i="26"/>
  <c r="I796" i="26"/>
  <c r="J796" i="26"/>
  <c r="K796" i="26"/>
  <c r="H797" i="26"/>
  <c r="I797" i="26"/>
  <c r="J797" i="26"/>
  <c r="K797" i="26"/>
  <c r="H798" i="26"/>
  <c r="I798" i="26"/>
  <c r="J798" i="26"/>
  <c r="K798" i="26"/>
  <c r="H799" i="26"/>
  <c r="I799" i="26"/>
  <c r="J799" i="26"/>
  <c r="K799" i="26"/>
  <c r="H800" i="26"/>
  <c r="I800" i="26"/>
  <c r="J800" i="26"/>
  <c r="K800" i="26"/>
  <c r="H801" i="26"/>
  <c r="I801" i="26"/>
  <c r="J801" i="26"/>
  <c r="K801" i="26"/>
  <c r="H802" i="26"/>
  <c r="I802" i="26"/>
  <c r="J802" i="26"/>
  <c r="K802" i="26"/>
  <c r="H803" i="26"/>
  <c r="I803" i="26"/>
  <c r="J803" i="26"/>
  <c r="K803" i="26"/>
  <c r="H804" i="26"/>
  <c r="I804" i="26"/>
  <c r="J804" i="26"/>
  <c r="K804" i="26"/>
  <c r="H805" i="26"/>
  <c r="I805" i="26"/>
  <c r="J805" i="26"/>
  <c r="K805" i="26"/>
  <c r="H806" i="26"/>
  <c r="I806" i="26"/>
  <c r="J806" i="26"/>
  <c r="K806" i="26"/>
  <c r="H807" i="26"/>
  <c r="I807" i="26"/>
  <c r="J807" i="26"/>
  <c r="K807" i="26"/>
  <c r="H808" i="26"/>
  <c r="I808" i="26"/>
  <c r="J808" i="26"/>
  <c r="K808" i="26"/>
  <c r="H809" i="26"/>
  <c r="I809" i="26"/>
  <c r="J809" i="26"/>
  <c r="K809" i="26"/>
  <c r="H810" i="26"/>
  <c r="I810" i="26"/>
  <c r="J810" i="26"/>
  <c r="K810" i="26"/>
  <c r="H811" i="26"/>
  <c r="I811" i="26"/>
  <c r="J811" i="26"/>
  <c r="K811" i="26"/>
  <c r="H812" i="26"/>
  <c r="I812" i="26"/>
  <c r="J812" i="26"/>
  <c r="K812" i="26"/>
  <c r="H813" i="26"/>
  <c r="I813" i="26"/>
  <c r="J813" i="26"/>
  <c r="K813" i="26"/>
  <c r="H814" i="26"/>
  <c r="I814" i="26"/>
  <c r="J814" i="26"/>
  <c r="K814" i="26"/>
  <c r="H815" i="26"/>
  <c r="I815" i="26"/>
  <c r="J815" i="26"/>
  <c r="K815" i="26"/>
  <c r="H816" i="26"/>
  <c r="I816" i="26"/>
  <c r="J816" i="26"/>
  <c r="K816" i="26"/>
  <c r="H817" i="26"/>
  <c r="I817" i="26"/>
  <c r="J817" i="26"/>
  <c r="K817" i="26"/>
  <c r="H818" i="26"/>
  <c r="I818" i="26"/>
  <c r="J818" i="26"/>
  <c r="K818" i="26"/>
  <c r="H819" i="26"/>
  <c r="I819" i="26"/>
  <c r="J819" i="26"/>
  <c r="K819" i="26"/>
  <c r="H820" i="26"/>
  <c r="I820" i="26"/>
  <c r="J820" i="26"/>
  <c r="K820" i="26"/>
  <c r="H821" i="26"/>
  <c r="I821" i="26"/>
  <c r="J821" i="26"/>
  <c r="K821" i="26"/>
  <c r="H822" i="26"/>
  <c r="I822" i="26"/>
  <c r="J822" i="26"/>
  <c r="K822" i="26"/>
  <c r="H823" i="26"/>
  <c r="I823" i="26"/>
  <c r="J823" i="26"/>
  <c r="K823" i="26"/>
  <c r="H824" i="26"/>
  <c r="I824" i="26"/>
  <c r="J824" i="26"/>
  <c r="K824" i="26"/>
  <c r="H825" i="26"/>
  <c r="I825" i="26"/>
  <c r="J825" i="26"/>
  <c r="K825" i="26"/>
  <c r="H826" i="26"/>
  <c r="I826" i="26"/>
  <c r="J826" i="26"/>
  <c r="K826" i="26"/>
  <c r="H827" i="26"/>
  <c r="I827" i="26"/>
  <c r="J827" i="26"/>
  <c r="K827" i="26"/>
  <c r="H828" i="26"/>
  <c r="I828" i="26"/>
  <c r="J828" i="26"/>
  <c r="K828" i="26"/>
  <c r="H829" i="26"/>
  <c r="I829" i="26"/>
  <c r="J829" i="26"/>
  <c r="K829" i="26"/>
  <c r="H830" i="26"/>
  <c r="I830" i="26"/>
  <c r="J830" i="26"/>
  <c r="K830" i="26"/>
  <c r="H831" i="26"/>
  <c r="I831" i="26"/>
  <c r="J831" i="26"/>
  <c r="K831" i="26"/>
  <c r="H832" i="26"/>
  <c r="I832" i="26"/>
  <c r="J832" i="26"/>
  <c r="K832" i="26"/>
  <c r="H833" i="26"/>
  <c r="I833" i="26"/>
  <c r="J833" i="26"/>
  <c r="K833" i="26"/>
  <c r="H834" i="26"/>
  <c r="I834" i="26"/>
  <c r="J834" i="26"/>
  <c r="K834" i="26"/>
  <c r="H835" i="26"/>
  <c r="I835" i="26"/>
  <c r="J835" i="26"/>
  <c r="K835" i="26"/>
  <c r="H836" i="26"/>
  <c r="I836" i="26"/>
  <c r="J836" i="26"/>
  <c r="K836" i="26"/>
  <c r="H837" i="26"/>
  <c r="I837" i="26"/>
  <c r="J837" i="26"/>
  <c r="K837" i="26"/>
  <c r="H838" i="26"/>
  <c r="I838" i="26"/>
  <c r="J838" i="26"/>
  <c r="K838" i="26"/>
  <c r="H839" i="26"/>
  <c r="I839" i="26"/>
  <c r="J839" i="26"/>
  <c r="K839" i="26"/>
  <c r="H840" i="26"/>
  <c r="I840" i="26"/>
  <c r="J840" i="26"/>
  <c r="K840" i="26"/>
  <c r="H841" i="26"/>
  <c r="I841" i="26"/>
  <c r="J841" i="26"/>
  <c r="K841" i="26"/>
  <c r="H842" i="26"/>
  <c r="I842" i="26"/>
  <c r="J842" i="26"/>
  <c r="K842" i="26"/>
  <c r="H843" i="26"/>
  <c r="I843" i="26"/>
  <c r="J843" i="26"/>
  <c r="K843" i="26"/>
  <c r="H844" i="26"/>
  <c r="I844" i="26"/>
  <c r="J844" i="26"/>
  <c r="K844" i="26"/>
  <c r="H845" i="26"/>
  <c r="I845" i="26"/>
  <c r="J845" i="26"/>
  <c r="K845" i="26"/>
  <c r="H846" i="26"/>
  <c r="I846" i="26"/>
  <c r="J846" i="26"/>
  <c r="K846" i="26"/>
  <c r="H847" i="26"/>
  <c r="I847" i="26"/>
  <c r="J847" i="26"/>
  <c r="K847" i="26"/>
  <c r="H848" i="26"/>
  <c r="I848" i="26"/>
  <c r="J848" i="26"/>
  <c r="K848" i="26"/>
  <c r="H849" i="26"/>
  <c r="I849" i="26"/>
  <c r="J849" i="26"/>
  <c r="K849" i="26"/>
  <c r="H850" i="26"/>
  <c r="I850" i="26"/>
  <c r="J850" i="26"/>
  <c r="K850" i="26"/>
  <c r="H851" i="26"/>
  <c r="I851" i="26"/>
  <c r="J851" i="26"/>
  <c r="K851" i="26"/>
  <c r="H852" i="26"/>
  <c r="I852" i="26"/>
  <c r="J852" i="26"/>
  <c r="K852" i="26"/>
  <c r="H853" i="26"/>
  <c r="I853" i="26"/>
  <c r="J853" i="26"/>
  <c r="K853" i="26"/>
  <c r="H854" i="26"/>
  <c r="I854" i="26"/>
  <c r="J854" i="26"/>
  <c r="K854" i="26"/>
  <c r="H855" i="26"/>
  <c r="I855" i="26"/>
  <c r="J855" i="26"/>
  <c r="K855" i="26"/>
  <c r="H856" i="26"/>
  <c r="I856" i="26"/>
  <c r="J856" i="26"/>
  <c r="K856" i="26"/>
  <c r="H857" i="26"/>
  <c r="I857" i="26"/>
  <c r="J857" i="26"/>
  <c r="K857" i="26"/>
  <c r="H858" i="26"/>
  <c r="I858" i="26"/>
  <c r="J858" i="26"/>
  <c r="K858" i="26"/>
  <c r="H859" i="26"/>
  <c r="I859" i="26"/>
  <c r="J859" i="26"/>
  <c r="K859" i="26"/>
  <c r="H860" i="26"/>
  <c r="I860" i="26"/>
  <c r="J860" i="26"/>
  <c r="K860" i="26"/>
  <c r="H861" i="26"/>
  <c r="I861" i="26"/>
  <c r="J861" i="26"/>
  <c r="K861" i="26"/>
  <c r="H862" i="26"/>
  <c r="I862" i="26"/>
  <c r="J862" i="26"/>
  <c r="K862" i="26"/>
  <c r="H863" i="26"/>
  <c r="I863" i="26"/>
  <c r="J863" i="26"/>
  <c r="K863" i="26"/>
  <c r="H864" i="26"/>
  <c r="I864" i="26"/>
  <c r="J864" i="26"/>
  <c r="K864" i="26"/>
  <c r="H865" i="26"/>
  <c r="I865" i="26"/>
  <c r="J865" i="26"/>
  <c r="K865" i="26"/>
  <c r="H866" i="26"/>
  <c r="I866" i="26"/>
  <c r="J866" i="26"/>
  <c r="K866" i="26"/>
  <c r="H867" i="26"/>
  <c r="I867" i="26"/>
  <c r="J867" i="26"/>
  <c r="K867" i="26"/>
  <c r="H868" i="26"/>
  <c r="I868" i="26"/>
  <c r="J868" i="26"/>
  <c r="K868" i="26"/>
  <c r="H869" i="26"/>
  <c r="I869" i="26"/>
  <c r="J869" i="26"/>
  <c r="K869" i="26"/>
  <c r="H870" i="26"/>
  <c r="I870" i="26"/>
  <c r="J870" i="26"/>
  <c r="K870" i="26"/>
  <c r="H871" i="26"/>
  <c r="I871" i="26"/>
  <c r="J871" i="26"/>
  <c r="K871" i="26"/>
  <c r="H872" i="26"/>
  <c r="I872" i="26"/>
  <c r="J872" i="26"/>
  <c r="K872" i="26"/>
  <c r="H873" i="26"/>
  <c r="I873" i="26"/>
  <c r="J873" i="26"/>
  <c r="K873" i="26"/>
  <c r="H874" i="26"/>
  <c r="I874" i="26"/>
  <c r="J874" i="26"/>
  <c r="K874" i="26"/>
  <c r="H875" i="26"/>
  <c r="I875" i="26"/>
  <c r="J875" i="26"/>
  <c r="K875" i="26"/>
  <c r="H876" i="26"/>
  <c r="I876" i="26"/>
  <c r="J876" i="26"/>
  <c r="K876" i="26"/>
  <c r="H877" i="26"/>
  <c r="I877" i="26"/>
  <c r="J877" i="26"/>
  <c r="K877" i="26"/>
  <c r="H878" i="26"/>
  <c r="I878" i="26"/>
  <c r="J878" i="26"/>
  <c r="K878" i="26"/>
  <c r="H879" i="26"/>
  <c r="I879" i="26"/>
  <c r="J879" i="26"/>
  <c r="K879" i="26"/>
  <c r="H880" i="26"/>
  <c r="I880" i="26"/>
  <c r="J880" i="26"/>
  <c r="K880" i="26"/>
  <c r="H881" i="26"/>
  <c r="I881" i="26"/>
  <c r="J881" i="26"/>
  <c r="K881" i="26"/>
  <c r="H882" i="26"/>
  <c r="I882" i="26"/>
  <c r="J882" i="26"/>
  <c r="K882" i="26"/>
  <c r="H883" i="26"/>
  <c r="I883" i="26"/>
  <c r="J883" i="26"/>
  <c r="K883" i="26"/>
  <c r="H884" i="26"/>
  <c r="I884" i="26"/>
  <c r="J884" i="26"/>
  <c r="K884" i="26"/>
  <c r="H885" i="26"/>
  <c r="I885" i="26"/>
  <c r="J885" i="26"/>
  <c r="K885" i="26"/>
  <c r="H886" i="26"/>
  <c r="I886" i="26"/>
  <c r="J886" i="26"/>
  <c r="K886" i="26"/>
  <c r="H887" i="26"/>
  <c r="I887" i="26"/>
  <c r="J887" i="26"/>
  <c r="K887" i="26"/>
  <c r="H888" i="26"/>
  <c r="I888" i="26"/>
  <c r="J888" i="26"/>
  <c r="K888" i="26"/>
  <c r="H889" i="26"/>
  <c r="I889" i="26"/>
  <c r="J889" i="26"/>
  <c r="K889" i="26"/>
  <c r="H890" i="26"/>
  <c r="I890" i="26"/>
  <c r="J890" i="26"/>
  <c r="K890" i="26"/>
  <c r="H891" i="26"/>
  <c r="I891" i="26"/>
  <c r="J891" i="26"/>
  <c r="K891" i="26"/>
  <c r="H892" i="26"/>
  <c r="I892" i="26"/>
  <c r="J892" i="26"/>
  <c r="K892" i="26"/>
  <c r="H893" i="26"/>
  <c r="I893" i="26"/>
  <c r="J893" i="26"/>
  <c r="K893" i="26"/>
  <c r="H894" i="26"/>
  <c r="I894" i="26"/>
  <c r="J894" i="26"/>
  <c r="K894" i="26"/>
  <c r="H895" i="26"/>
  <c r="I895" i="26"/>
  <c r="J895" i="26"/>
  <c r="K895" i="26"/>
  <c r="H896" i="26"/>
  <c r="I896" i="26"/>
  <c r="J896" i="26"/>
  <c r="K896" i="26"/>
  <c r="H897" i="26"/>
  <c r="I897" i="26"/>
  <c r="J897" i="26"/>
  <c r="K897" i="26"/>
  <c r="H898" i="26"/>
  <c r="I898" i="26"/>
  <c r="J898" i="26"/>
  <c r="K898" i="26"/>
  <c r="H899" i="26"/>
  <c r="I899" i="26"/>
  <c r="J899" i="26"/>
  <c r="K899" i="26"/>
  <c r="H900" i="26"/>
  <c r="I900" i="26"/>
  <c r="J900" i="26"/>
  <c r="K900" i="26"/>
  <c r="H901" i="26"/>
  <c r="I901" i="26"/>
  <c r="J901" i="26"/>
  <c r="K901" i="26"/>
  <c r="H902" i="26"/>
  <c r="I902" i="26"/>
  <c r="J902" i="26"/>
  <c r="K902" i="26"/>
  <c r="H903" i="26"/>
  <c r="I903" i="26"/>
  <c r="J903" i="26"/>
  <c r="K903" i="26"/>
  <c r="H904" i="26"/>
  <c r="I904" i="26"/>
  <c r="J904" i="26"/>
  <c r="K904" i="26"/>
  <c r="H905" i="26"/>
  <c r="I905" i="26"/>
  <c r="J905" i="26"/>
  <c r="K905" i="26"/>
  <c r="H906" i="26"/>
  <c r="I906" i="26"/>
  <c r="J906" i="26"/>
  <c r="K906" i="26"/>
  <c r="H907" i="26"/>
  <c r="I907" i="26"/>
  <c r="J907" i="26"/>
  <c r="K907" i="26"/>
  <c r="H908" i="26"/>
  <c r="I908" i="26"/>
  <c r="J908" i="26"/>
  <c r="K908" i="26"/>
  <c r="H909" i="26"/>
  <c r="I909" i="26"/>
  <c r="J909" i="26"/>
  <c r="K909" i="26"/>
  <c r="H910" i="26"/>
  <c r="I910" i="26"/>
  <c r="J910" i="26"/>
  <c r="K910" i="26"/>
  <c r="H911" i="26"/>
  <c r="I911" i="26"/>
  <c r="J911" i="26"/>
  <c r="K911" i="26"/>
  <c r="H912" i="26"/>
  <c r="I912" i="26"/>
  <c r="J912" i="26"/>
  <c r="K912" i="26"/>
  <c r="H913" i="26"/>
  <c r="I913" i="26"/>
  <c r="J913" i="26"/>
  <c r="K913" i="26"/>
  <c r="H914" i="26"/>
  <c r="I914" i="26"/>
  <c r="J914" i="26"/>
  <c r="K914" i="26"/>
  <c r="H915" i="26"/>
  <c r="I915" i="26"/>
  <c r="J915" i="26"/>
  <c r="K915" i="26"/>
  <c r="H916" i="26"/>
  <c r="I916" i="26"/>
  <c r="J916" i="26"/>
  <c r="K916" i="26"/>
  <c r="H917" i="26"/>
  <c r="I917" i="26"/>
  <c r="J917" i="26"/>
  <c r="K917" i="26"/>
  <c r="H918" i="26"/>
  <c r="I918" i="26"/>
  <c r="J918" i="26"/>
  <c r="K918" i="26"/>
  <c r="H919" i="26"/>
  <c r="I919" i="26"/>
  <c r="J919" i="26"/>
  <c r="K919" i="26"/>
  <c r="H920" i="26"/>
  <c r="I920" i="26"/>
  <c r="J920" i="26"/>
  <c r="K920" i="26"/>
  <c r="H921" i="26"/>
  <c r="I921" i="26"/>
  <c r="J921" i="26"/>
  <c r="K921" i="26"/>
  <c r="H922" i="26"/>
  <c r="I922" i="26"/>
  <c r="J922" i="26"/>
  <c r="K922" i="26"/>
  <c r="H923" i="26"/>
  <c r="I923" i="26"/>
  <c r="J923" i="26"/>
  <c r="K923" i="26"/>
  <c r="H924" i="26"/>
  <c r="I924" i="26"/>
  <c r="J924" i="26"/>
  <c r="K924" i="26"/>
  <c r="H925" i="26"/>
  <c r="I925" i="26"/>
  <c r="J925" i="26"/>
  <c r="K925" i="26"/>
  <c r="H926" i="26"/>
  <c r="I926" i="26"/>
  <c r="J926" i="26"/>
  <c r="K926" i="26"/>
  <c r="H927" i="26"/>
  <c r="I927" i="26"/>
  <c r="J927" i="26"/>
  <c r="K927" i="26"/>
  <c r="H928" i="26"/>
  <c r="I928" i="26"/>
  <c r="J928" i="26"/>
  <c r="K928" i="26"/>
  <c r="H929" i="26"/>
  <c r="I929" i="26"/>
  <c r="J929" i="26"/>
  <c r="K929" i="26"/>
  <c r="H930" i="26"/>
  <c r="I930" i="26"/>
  <c r="J930" i="26"/>
  <c r="K930" i="26"/>
  <c r="H931" i="26"/>
  <c r="I931" i="26"/>
  <c r="J931" i="26"/>
  <c r="K931" i="26"/>
  <c r="H932" i="26"/>
  <c r="I932" i="26"/>
  <c r="J932" i="26"/>
  <c r="K932" i="26"/>
  <c r="H933" i="26"/>
  <c r="I933" i="26"/>
  <c r="J933" i="26"/>
  <c r="K933" i="26"/>
  <c r="H934" i="26"/>
  <c r="I934" i="26"/>
  <c r="J934" i="26"/>
  <c r="K934" i="26"/>
  <c r="H935" i="26"/>
  <c r="I935" i="26"/>
  <c r="J935" i="26"/>
  <c r="K935" i="26"/>
  <c r="H936" i="26"/>
  <c r="I936" i="26"/>
  <c r="J936" i="26"/>
  <c r="K936" i="26"/>
  <c r="H937" i="26"/>
  <c r="I937" i="26"/>
  <c r="J937" i="26"/>
  <c r="K937" i="26"/>
  <c r="H938" i="26"/>
  <c r="I938" i="26"/>
  <c r="J938" i="26"/>
  <c r="K938" i="26"/>
  <c r="H939" i="26"/>
  <c r="I939" i="26"/>
  <c r="J939" i="26"/>
  <c r="K939" i="26"/>
  <c r="H940" i="26"/>
  <c r="I940" i="26"/>
  <c r="J940" i="26"/>
  <c r="K940" i="26"/>
  <c r="H941" i="26"/>
  <c r="I941" i="26"/>
  <c r="J941" i="26"/>
  <c r="K941" i="26"/>
  <c r="H942" i="26"/>
  <c r="I942" i="26"/>
  <c r="J942" i="26"/>
  <c r="K942" i="26"/>
  <c r="H943" i="26"/>
  <c r="I943" i="26"/>
  <c r="J943" i="26"/>
  <c r="K943" i="26"/>
  <c r="H944" i="26"/>
  <c r="I944" i="26"/>
  <c r="J944" i="26"/>
  <c r="K944" i="26"/>
  <c r="H945" i="26"/>
  <c r="I945" i="26"/>
  <c r="J945" i="26"/>
  <c r="K945" i="26"/>
  <c r="H946" i="26"/>
  <c r="I946" i="26"/>
  <c r="J946" i="26"/>
  <c r="K946" i="26"/>
  <c r="H947" i="26"/>
  <c r="I947" i="26"/>
  <c r="J947" i="26"/>
  <c r="K947" i="26"/>
  <c r="H948" i="26"/>
  <c r="I948" i="26"/>
  <c r="J948" i="26"/>
  <c r="K948" i="26"/>
  <c r="H949" i="26"/>
  <c r="I949" i="26"/>
  <c r="J949" i="26"/>
  <c r="K949" i="26"/>
  <c r="H950" i="26"/>
  <c r="I950" i="26"/>
  <c r="J950" i="26"/>
  <c r="K950" i="26"/>
  <c r="H951" i="26"/>
  <c r="I951" i="26"/>
  <c r="J951" i="26"/>
  <c r="K951" i="26"/>
  <c r="H952" i="26"/>
  <c r="I952" i="26"/>
  <c r="J952" i="26"/>
  <c r="K952" i="26"/>
  <c r="H953" i="26"/>
  <c r="I953" i="26"/>
  <c r="J953" i="26"/>
  <c r="K953" i="26"/>
  <c r="H954" i="26"/>
  <c r="I954" i="26"/>
  <c r="J954" i="26"/>
  <c r="K954" i="26"/>
  <c r="H955" i="26"/>
  <c r="I955" i="26"/>
  <c r="J955" i="26"/>
  <c r="K955" i="26"/>
  <c r="H956" i="26"/>
  <c r="I956" i="26"/>
  <c r="J956" i="26"/>
  <c r="K956" i="26"/>
  <c r="H957" i="26"/>
  <c r="I957" i="26"/>
  <c r="J957" i="26"/>
  <c r="K957" i="26"/>
  <c r="H958" i="26"/>
  <c r="I958" i="26"/>
  <c r="J958" i="26"/>
  <c r="K958" i="26"/>
  <c r="H959" i="26"/>
  <c r="I959" i="26"/>
  <c r="J959" i="26"/>
  <c r="K959" i="26"/>
  <c r="H960" i="26"/>
  <c r="I960" i="26"/>
  <c r="J960" i="26"/>
  <c r="K960" i="26"/>
  <c r="H961" i="26"/>
  <c r="I961" i="26"/>
  <c r="J961" i="26"/>
  <c r="K961" i="26"/>
  <c r="H962" i="26"/>
  <c r="I962" i="26"/>
  <c r="J962" i="26"/>
  <c r="K962" i="26"/>
  <c r="H963" i="26"/>
  <c r="I963" i="26"/>
  <c r="J963" i="26"/>
  <c r="K963" i="26"/>
  <c r="H964" i="26"/>
  <c r="I964" i="26"/>
  <c r="J964" i="26"/>
  <c r="K964" i="26"/>
  <c r="H965" i="26"/>
  <c r="I965" i="26"/>
  <c r="J965" i="26"/>
  <c r="K965" i="26"/>
  <c r="H966" i="26"/>
  <c r="I966" i="26"/>
  <c r="J966" i="26"/>
  <c r="K966" i="26"/>
  <c r="H967" i="26"/>
  <c r="I967" i="26"/>
  <c r="J967" i="26"/>
  <c r="K967" i="26"/>
  <c r="H968" i="26"/>
  <c r="I968" i="26"/>
  <c r="J968" i="26"/>
  <c r="K968" i="26"/>
  <c r="H969" i="26"/>
  <c r="I969" i="26"/>
  <c r="J969" i="26"/>
  <c r="K969" i="26"/>
  <c r="H970" i="26"/>
  <c r="I970" i="26"/>
  <c r="J970" i="26"/>
  <c r="K970" i="26"/>
  <c r="H971" i="26"/>
  <c r="I971" i="26"/>
  <c r="J971" i="26"/>
  <c r="K971" i="26"/>
  <c r="H972" i="26"/>
  <c r="I972" i="26"/>
  <c r="J972" i="26"/>
  <c r="K972" i="26"/>
  <c r="H973" i="26"/>
  <c r="I973" i="26"/>
  <c r="J973" i="26"/>
  <c r="K973" i="26"/>
  <c r="H974" i="26"/>
  <c r="I974" i="26"/>
  <c r="J974" i="26"/>
  <c r="K974" i="26"/>
  <c r="H975" i="26"/>
  <c r="I975" i="26"/>
  <c r="J975" i="26"/>
  <c r="K975" i="26"/>
  <c r="H976" i="26"/>
  <c r="I976" i="26"/>
  <c r="J976" i="26"/>
  <c r="K976" i="26"/>
  <c r="H977" i="26"/>
  <c r="I977" i="26"/>
  <c r="J977" i="26"/>
  <c r="K977" i="26"/>
  <c r="H978" i="26"/>
  <c r="I978" i="26"/>
  <c r="J978" i="26"/>
  <c r="K978" i="26"/>
  <c r="H979" i="26"/>
  <c r="I979" i="26"/>
  <c r="J979" i="26"/>
  <c r="K979" i="26"/>
  <c r="H980" i="26"/>
  <c r="I980" i="26"/>
  <c r="J980" i="26"/>
  <c r="K980" i="26"/>
  <c r="H981" i="26"/>
  <c r="I981" i="26"/>
  <c r="J981" i="26"/>
  <c r="K981" i="26"/>
  <c r="H982" i="26"/>
  <c r="I982" i="26"/>
  <c r="J982" i="26"/>
  <c r="K982" i="26"/>
  <c r="H983" i="26"/>
  <c r="I983" i="26"/>
  <c r="J983" i="26"/>
  <c r="K983" i="26"/>
  <c r="H984" i="26"/>
  <c r="I984" i="26"/>
  <c r="J984" i="26"/>
  <c r="K984" i="26"/>
  <c r="H985" i="26"/>
  <c r="I985" i="26"/>
  <c r="J985" i="26"/>
  <c r="K985" i="26"/>
  <c r="H986" i="26"/>
  <c r="I986" i="26"/>
  <c r="J986" i="26"/>
  <c r="K986" i="26"/>
  <c r="H987" i="26"/>
  <c r="I987" i="26"/>
  <c r="J987" i="26"/>
  <c r="K987" i="26"/>
  <c r="H988" i="26"/>
  <c r="I988" i="26"/>
  <c r="J988" i="26"/>
  <c r="K988" i="26"/>
  <c r="H989" i="26"/>
  <c r="I989" i="26"/>
  <c r="J989" i="26"/>
  <c r="K989" i="26"/>
  <c r="H990" i="26"/>
  <c r="I990" i="26"/>
  <c r="J990" i="26"/>
  <c r="K990" i="26"/>
  <c r="H991" i="26"/>
  <c r="I991" i="26"/>
  <c r="J991" i="26"/>
  <c r="K991" i="26"/>
  <c r="H992" i="26"/>
  <c r="I992" i="26"/>
  <c r="J992" i="26"/>
  <c r="K992" i="26"/>
  <c r="H993" i="26"/>
  <c r="I993" i="26"/>
  <c r="J993" i="26"/>
  <c r="K993" i="26"/>
  <c r="H994" i="26"/>
  <c r="I994" i="26"/>
  <c r="J994" i="26"/>
  <c r="K994" i="26"/>
  <c r="H995" i="26"/>
  <c r="I995" i="26"/>
  <c r="J995" i="26"/>
  <c r="K995" i="26"/>
  <c r="H996" i="26"/>
  <c r="I996" i="26"/>
  <c r="J996" i="26"/>
  <c r="K996" i="26"/>
  <c r="H997" i="26"/>
  <c r="I997" i="26"/>
  <c r="J997" i="26"/>
  <c r="K997" i="26"/>
  <c r="H998" i="26"/>
  <c r="I998" i="26"/>
  <c r="J998" i="26"/>
  <c r="K998" i="26"/>
  <c r="H999" i="26"/>
  <c r="I999" i="26"/>
  <c r="J999" i="26"/>
  <c r="K999" i="26"/>
  <c r="H1000" i="26"/>
  <c r="I1000" i="26"/>
  <c r="J1000" i="26"/>
  <c r="K1000" i="26"/>
  <c r="H1001" i="26"/>
  <c r="I1001" i="26"/>
  <c r="J1001" i="26"/>
  <c r="K1001" i="26"/>
  <c r="H1002" i="26"/>
  <c r="I1002" i="26"/>
  <c r="J1002" i="26"/>
  <c r="K1002" i="26"/>
  <c r="H1003" i="26"/>
  <c r="I1003" i="26"/>
  <c r="J1003" i="26"/>
  <c r="K1003" i="26"/>
  <c r="H1004" i="26"/>
  <c r="I1004" i="26"/>
  <c r="J1004" i="26"/>
  <c r="K1004" i="26"/>
  <c r="H1005" i="26"/>
  <c r="I1005" i="26"/>
  <c r="J1005" i="26"/>
  <c r="K1005" i="26"/>
  <c r="H1006" i="26"/>
  <c r="I1006" i="26"/>
  <c r="J1006" i="26"/>
  <c r="K1006" i="26"/>
  <c r="H1007" i="26"/>
  <c r="I1007" i="26"/>
  <c r="J1007" i="26"/>
  <c r="K1007" i="26"/>
  <c r="H1008" i="26"/>
  <c r="I1008" i="26"/>
  <c r="J1008" i="26"/>
  <c r="K1008" i="26"/>
  <c r="K2" i="26"/>
  <c r="J2" i="26"/>
  <c r="I2" i="26"/>
  <c r="H2" i="26"/>
  <c r="G2" i="26"/>
  <c r="G3" i="26"/>
  <c r="G4" i="26"/>
  <c r="G5" i="26"/>
  <c r="G6" i="26"/>
  <c r="G7" i="26"/>
  <c r="G8" i="26"/>
  <c r="G9" i="26"/>
  <c r="G10" i="26"/>
  <c r="G11" i="26"/>
  <c r="G12" i="26"/>
  <c r="G13" i="26"/>
  <c r="G14" i="26"/>
  <c r="G15" i="26"/>
  <c r="G16" i="26"/>
  <c r="G17" i="26"/>
  <c r="G18" i="26"/>
  <c r="G19" i="26"/>
  <c r="G20" i="26"/>
  <c r="G21" i="26"/>
  <c r="G22" i="26"/>
  <c r="G23" i="26"/>
  <c r="G24" i="26"/>
  <c r="G25" i="26"/>
  <c r="G26" i="26"/>
  <c r="G27" i="26"/>
  <c r="G28" i="26"/>
  <c r="G29" i="26"/>
  <c r="G30" i="26"/>
  <c r="G31" i="26"/>
  <c r="G32" i="26"/>
  <c r="G33" i="26"/>
  <c r="G34" i="26"/>
  <c r="G35" i="26"/>
  <c r="G36" i="26"/>
  <c r="G37" i="26"/>
  <c r="G38" i="26"/>
  <c r="G39" i="26"/>
  <c r="G40" i="26"/>
  <c r="G41" i="26"/>
  <c r="G42" i="26"/>
  <c r="G43" i="26"/>
  <c r="G44" i="26"/>
  <c r="G45" i="26"/>
  <c r="G46" i="26"/>
  <c r="G47" i="26"/>
  <c r="G48" i="26"/>
  <c r="G49" i="26"/>
  <c r="G50" i="26"/>
  <c r="G51" i="26"/>
  <c r="G52" i="26"/>
  <c r="G53" i="26"/>
  <c r="G54" i="26"/>
  <c r="G55" i="26"/>
  <c r="G56" i="26"/>
  <c r="G57" i="26"/>
  <c r="G58" i="26"/>
  <c r="G59" i="26"/>
  <c r="G60" i="26"/>
  <c r="G61" i="26"/>
  <c r="G62" i="26"/>
  <c r="G63" i="26"/>
  <c r="G64" i="26"/>
  <c r="G65" i="26"/>
  <c r="G66" i="26"/>
  <c r="G67" i="26"/>
  <c r="G68" i="26"/>
  <c r="G69" i="26"/>
  <c r="G70" i="26"/>
  <c r="G71" i="26"/>
  <c r="G72" i="26"/>
  <c r="G73" i="26"/>
  <c r="G74" i="26"/>
  <c r="G75" i="26"/>
  <c r="G76" i="26"/>
  <c r="G77" i="26"/>
  <c r="G78" i="26"/>
  <c r="G79" i="26"/>
  <c r="G80" i="26"/>
  <c r="G81" i="26"/>
  <c r="G82" i="26"/>
  <c r="G83" i="26"/>
  <c r="G84" i="26"/>
  <c r="G85" i="26"/>
  <c r="G86" i="26"/>
  <c r="G87" i="26"/>
  <c r="G88" i="26"/>
  <c r="G89" i="26"/>
  <c r="G90" i="26"/>
  <c r="G91" i="26"/>
  <c r="G92" i="26"/>
  <c r="G93" i="26"/>
  <c r="G94" i="26"/>
  <c r="G95" i="26"/>
  <c r="G96" i="26"/>
  <c r="G97" i="26"/>
  <c r="G98" i="26"/>
  <c r="G99" i="26"/>
  <c r="G100" i="26"/>
  <c r="G101" i="26"/>
  <c r="G102" i="26"/>
  <c r="G103" i="26"/>
  <c r="G104" i="26"/>
  <c r="G105" i="26"/>
  <c r="G106" i="26"/>
  <c r="G107" i="26"/>
  <c r="G108" i="26"/>
  <c r="G109" i="26"/>
  <c r="G110" i="26"/>
  <c r="G111" i="26"/>
  <c r="G112" i="26"/>
  <c r="G113" i="26"/>
  <c r="G114" i="26"/>
  <c r="G115" i="26"/>
  <c r="G116" i="26"/>
  <c r="G117" i="26"/>
  <c r="G118" i="26"/>
  <c r="G119" i="26"/>
  <c r="G120" i="26"/>
  <c r="G121" i="26"/>
  <c r="G122" i="26"/>
  <c r="G123" i="26"/>
  <c r="G124" i="26"/>
  <c r="G125" i="26"/>
  <c r="G126" i="26"/>
  <c r="G127" i="26"/>
  <c r="G128" i="26"/>
  <c r="G129" i="26"/>
  <c r="G130" i="26"/>
  <c r="G131" i="26"/>
  <c r="G132" i="26"/>
  <c r="G133" i="26"/>
  <c r="G134" i="26"/>
  <c r="G135" i="26"/>
  <c r="G136" i="26"/>
  <c r="G137" i="26"/>
  <c r="G138" i="26"/>
  <c r="G139" i="26"/>
  <c r="G140" i="26"/>
  <c r="G141" i="26"/>
  <c r="G142" i="26"/>
  <c r="G143" i="26"/>
  <c r="G144" i="26"/>
  <c r="G145" i="26"/>
  <c r="G146" i="26"/>
  <c r="G147" i="26"/>
  <c r="G148" i="26"/>
  <c r="G149" i="26"/>
  <c r="G150" i="26"/>
  <c r="G151" i="26"/>
  <c r="G152" i="26"/>
  <c r="G153" i="26"/>
  <c r="G154" i="26"/>
  <c r="G155" i="26"/>
  <c r="G156" i="26"/>
  <c r="G157" i="26"/>
  <c r="G158" i="26"/>
  <c r="G159" i="26"/>
  <c r="G160" i="26"/>
  <c r="G161" i="26"/>
  <c r="G162" i="26"/>
  <c r="G163" i="26"/>
  <c r="G164" i="26"/>
  <c r="G165" i="26"/>
  <c r="G166" i="26"/>
  <c r="G167" i="26"/>
  <c r="G168" i="26"/>
  <c r="G169" i="26"/>
  <c r="G170" i="26"/>
  <c r="G171" i="26"/>
  <c r="G172" i="26"/>
  <c r="G173" i="26"/>
  <c r="G174" i="26"/>
  <c r="G175" i="26"/>
  <c r="G176" i="26"/>
  <c r="G177" i="26"/>
  <c r="G178" i="26"/>
  <c r="G179" i="26"/>
  <c r="G180" i="26"/>
  <c r="G181" i="26"/>
  <c r="G182" i="26"/>
  <c r="G183" i="26"/>
  <c r="G184" i="26"/>
  <c r="G185" i="26"/>
  <c r="G186" i="26"/>
  <c r="G187" i="26"/>
  <c r="G188" i="26"/>
  <c r="G189" i="26"/>
  <c r="G190" i="26"/>
  <c r="G191" i="26"/>
  <c r="G192" i="26"/>
  <c r="G193" i="26"/>
  <c r="G194" i="26"/>
  <c r="G195" i="26"/>
  <c r="G196" i="26"/>
  <c r="G197" i="26"/>
  <c r="G198" i="26"/>
  <c r="G199" i="26"/>
  <c r="G200" i="26"/>
  <c r="G201" i="26"/>
  <c r="G202" i="26"/>
  <c r="G203" i="26"/>
  <c r="G204" i="26"/>
  <c r="G205" i="26"/>
  <c r="G206" i="26"/>
  <c r="G207" i="26"/>
  <c r="G208" i="26"/>
  <c r="G209" i="26"/>
  <c r="G210" i="26"/>
  <c r="G211" i="26"/>
  <c r="G212" i="26"/>
  <c r="G213" i="26"/>
  <c r="G214" i="26"/>
  <c r="G215" i="26"/>
  <c r="G216" i="26"/>
  <c r="G217" i="26"/>
  <c r="G218" i="26"/>
  <c r="G219" i="26"/>
  <c r="G220" i="26"/>
  <c r="G221" i="26"/>
  <c r="G222" i="26"/>
  <c r="G223" i="26"/>
  <c r="G224" i="26"/>
  <c r="G225" i="26"/>
  <c r="G226" i="26"/>
  <c r="G227" i="26"/>
  <c r="G228" i="26"/>
  <c r="G229" i="26"/>
  <c r="G230" i="26"/>
  <c r="G231" i="26"/>
  <c r="G232" i="26"/>
  <c r="G233" i="26"/>
  <c r="G234" i="26"/>
  <c r="G235" i="26"/>
  <c r="G236" i="26"/>
  <c r="G237" i="26"/>
  <c r="G238" i="26"/>
  <c r="G239" i="26"/>
  <c r="G240" i="26"/>
  <c r="G241" i="26"/>
  <c r="G242" i="26"/>
  <c r="G243" i="26"/>
  <c r="G244" i="26"/>
  <c r="G245" i="26"/>
  <c r="G246" i="26"/>
  <c r="G247" i="26"/>
  <c r="G248" i="26"/>
  <c r="G249" i="26"/>
  <c r="G250" i="26"/>
  <c r="G251" i="26"/>
  <c r="G252" i="26"/>
  <c r="G253" i="26"/>
  <c r="G254" i="26"/>
  <c r="G255" i="26"/>
  <c r="G256" i="26"/>
  <c r="G257" i="26"/>
  <c r="G258" i="26"/>
  <c r="G259" i="26"/>
  <c r="G260" i="26"/>
  <c r="G261" i="26"/>
  <c r="G262" i="26"/>
  <c r="G263" i="26"/>
  <c r="G264" i="26"/>
  <c r="G265" i="26"/>
  <c r="G266" i="26"/>
  <c r="G267" i="26"/>
  <c r="G268" i="26"/>
  <c r="G269" i="26"/>
  <c r="G270" i="26"/>
  <c r="G271" i="26"/>
  <c r="G272" i="26"/>
  <c r="G273" i="26"/>
  <c r="G274" i="26"/>
  <c r="G275" i="26"/>
  <c r="G276" i="26"/>
  <c r="G277" i="26"/>
  <c r="G278" i="26"/>
  <c r="G279" i="26"/>
  <c r="G280" i="26"/>
  <c r="G281" i="26"/>
  <c r="G282" i="26"/>
  <c r="G283" i="26"/>
  <c r="G284" i="26"/>
  <c r="G285" i="26"/>
  <c r="G286" i="26"/>
  <c r="G287" i="26"/>
  <c r="G288" i="26"/>
  <c r="G289" i="26"/>
  <c r="G290" i="26"/>
  <c r="G291" i="26"/>
  <c r="G292" i="26"/>
  <c r="G293" i="26"/>
  <c r="G294" i="26"/>
  <c r="G295" i="26"/>
  <c r="G296" i="26"/>
  <c r="G297" i="26"/>
  <c r="G298" i="26"/>
  <c r="G299" i="26"/>
  <c r="G300" i="26"/>
  <c r="G301" i="26"/>
  <c r="G302" i="26"/>
  <c r="G303" i="26"/>
  <c r="G304" i="26"/>
  <c r="G305" i="26"/>
  <c r="G306" i="26"/>
  <c r="G307" i="26"/>
  <c r="G308" i="26"/>
  <c r="G309" i="26"/>
  <c r="G310" i="26"/>
  <c r="G311" i="26"/>
  <c r="G312" i="26"/>
  <c r="G313" i="26"/>
  <c r="G314" i="26"/>
  <c r="G315" i="26"/>
  <c r="G316" i="26"/>
  <c r="G317" i="26"/>
  <c r="G318" i="26"/>
  <c r="G319" i="26"/>
  <c r="G320" i="26"/>
  <c r="G321" i="26"/>
  <c r="G322" i="26"/>
  <c r="G323" i="26"/>
  <c r="G324" i="26"/>
  <c r="G325" i="26"/>
  <c r="G326" i="26"/>
  <c r="G327" i="26"/>
  <c r="G328" i="26"/>
  <c r="G329" i="26"/>
  <c r="G330" i="26"/>
  <c r="G331" i="26"/>
  <c r="G332" i="26"/>
  <c r="G333" i="26"/>
  <c r="G334" i="26"/>
  <c r="G335" i="26"/>
  <c r="G336" i="26"/>
  <c r="G337" i="26"/>
  <c r="G338" i="26"/>
  <c r="G339" i="26"/>
  <c r="G340" i="26"/>
  <c r="G341" i="26"/>
  <c r="G342" i="26"/>
  <c r="G343" i="26"/>
  <c r="G344" i="26"/>
  <c r="G345" i="26"/>
  <c r="G346" i="26"/>
  <c r="G347" i="26"/>
  <c r="G348" i="26"/>
  <c r="G349" i="26"/>
  <c r="G350" i="26"/>
  <c r="G351" i="26"/>
  <c r="G352" i="26"/>
  <c r="G353" i="26"/>
  <c r="G354" i="26"/>
  <c r="G355" i="26"/>
  <c r="G356" i="26"/>
  <c r="G357" i="26"/>
  <c r="G358" i="26"/>
  <c r="G359" i="26"/>
  <c r="G360" i="26"/>
  <c r="G361" i="26"/>
  <c r="G362" i="26"/>
  <c r="G363" i="26"/>
  <c r="G364" i="26"/>
  <c r="G365" i="26"/>
  <c r="G366" i="26"/>
  <c r="G367" i="26"/>
  <c r="G368" i="26"/>
  <c r="G369" i="26"/>
  <c r="G370" i="26"/>
  <c r="G371" i="26"/>
  <c r="G372" i="26"/>
  <c r="G373" i="26"/>
  <c r="G374" i="26"/>
  <c r="G375" i="26"/>
  <c r="G376" i="26"/>
  <c r="G377" i="26"/>
  <c r="G378" i="26"/>
  <c r="G379" i="26"/>
  <c r="G380" i="26"/>
  <c r="G381" i="26"/>
  <c r="G382" i="26"/>
  <c r="G383" i="26"/>
  <c r="G384" i="26"/>
  <c r="G385" i="26"/>
  <c r="G386" i="26"/>
  <c r="G387" i="26"/>
  <c r="G388" i="26"/>
  <c r="G389" i="26"/>
  <c r="G390" i="26"/>
  <c r="G391" i="26"/>
  <c r="G392" i="26"/>
  <c r="G393" i="26"/>
  <c r="G394" i="26"/>
  <c r="G395" i="26"/>
  <c r="G396" i="26"/>
  <c r="G397" i="26"/>
  <c r="G398" i="26"/>
  <c r="G399" i="26"/>
  <c r="G400" i="26"/>
  <c r="G401" i="26"/>
  <c r="G402" i="26"/>
  <c r="G403" i="26"/>
  <c r="G404" i="26"/>
  <c r="G405" i="26"/>
  <c r="G406" i="26"/>
  <c r="G407" i="26"/>
  <c r="G408" i="26"/>
  <c r="G409" i="26"/>
  <c r="G410" i="26"/>
  <c r="G411" i="26"/>
  <c r="G412" i="26"/>
  <c r="G413" i="26"/>
  <c r="G414" i="26"/>
  <c r="G415" i="26"/>
  <c r="G416" i="26"/>
  <c r="G417" i="26"/>
  <c r="G418" i="26"/>
  <c r="G419" i="26"/>
  <c r="G420" i="26"/>
  <c r="G421" i="26"/>
  <c r="G422" i="26"/>
  <c r="G423" i="26"/>
  <c r="G424" i="26"/>
  <c r="G425" i="26"/>
  <c r="G426" i="26"/>
  <c r="G427" i="26"/>
  <c r="G428" i="26"/>
  <c r="G429" i="26"/>
  <c r="G430" i="26"/>
  <c r="G431" i="26"/>
  <c r="G432" i="26"/>
  <c r="G433" i="26"/>
  <c r="G434" i="26"/>
  <c r="G435" i="26"/>
  <c r="G436" i="26"/>
  <c r="G437" i="26"/>
  <c r="G438" i="26"/>
  <c r="G439" i="26"/>
  <c r="G440" i="26"/>
  <c r="G441" i="26"/>
  <c r="G442" i="26"/>
  <c r="G443" i="26"/>
  <c r="G444" i="26"/>
  <c r="G445" i="26"/>
  <c r="G446" i="26"/>
  <c r="G447" i="26"/>
  <c r="G448" i="26"/>
  <c r="G449" i="26"/>
  <c r="G450" i="26"/>
  <c r="G451" i="26"/>
  <c r="G452" i="26"/>
  <c r="G453" i="26"/>
  <c r="G454" i="26"/>
  <c r="G455" i="26"/>
  <c r="G456" i="26"/>
  <c r="G457" i="26"/>
  <c r="G458" i="26"/>
  <c r="G459" i="26"/>
  <c r="G460" i="26"/>
  <c r="G461" i="26"/>
  <c r="G462" i="26"/>
  <c r="G463" i="26"/>
  <c r="G464" i="26"/>
  <c r="G465" i="26"/>
  <c r="G466" i="26"/>
  <c r="G467" i="26"/>
  <c r="G468" i="26"/>
  <c r="G469" i="26"/>
  <c r="G470" i="26"/>
  <c r="G471" i="26"/>
  <c r="G472" i="26"/>
  <c r="G473" i="26"/>
  <c r="G474" i="26"/>
  <c r="G475" i="26"/>
  <c r="G476" i="26"/>
  <c r="G477" i="26"/>
  <c r="G478" i="26"/>
  <c r="G479" i="26"/>
  <c r="G480" i="26"/>
  <c r="G481" i="26"/>
  <c r="G482" i="26"/>
  <c r="G483" i="26"/>
  <c r="G484" i="26"/>
  <c r="G485" i="26"/>
  <c r="G486" i="26"/>
  <c r="G487" i="26"/>
  <c r="G488" i="26"/>
  <c r="G489" i="26"/>
  <c r="G490" i="26"/>
  <c r="G491" i="26"/>
  <c r="G492" i="26"/>
  <c r="G493" i="26"/>
  <c r="G494" i="26"/>
  <c r="G495" i="26"/>
  <c r="G496" i="26"/>
  <c r="G497" i="26"/>
  <c r="G498" i="26"/>
  <c r="G499" i="26"/>
  <c r="G500" i="26"/>
  <c r="G501" i="26"/>
  <c r="G502" i="26"/>
  <c r="G503" i="26"/>
  <c r="G504" i="26"/>
  <c r="G505" i="26"/>
  <c r="G506" i="26"/>
  <c r="G507" i="26"/>
  <c r="G508" i="26"/>
  <c r="G509" i="26"/>
  <c r="G510" i="26"/>
  <c r="G511" i="26"/>
  <c r="G512" i="26"/>
  <c r="G513" i="26"/>
  <c r="G514" i="26"/>
  <c r="G515" i="26"/>
  <c r="G516" i="26"/>
  <c r="G517" i="26"/>
  <c r="G518" i="26"/>
  <c r="G519" i="26"/>
  <c r="G520" i="26"/>
  <c r="G521" i="26"/>
  <c r="G522" i="26"/>
  <c r="G523" i="26"/>
  <c r="G524" i="26"/>
  <c r="G525" i="26"/>
  <c r="G526" i="26"/>
  <c r="G527" i="26"/>
  <c r="G528" i="26"/>
  <c r="G529" i="26"/>
  <c r="G530" i="26"/>
  <c r="G531" i="26"/>
  <c r="G532" i="26"/>
  <c r="G533" i="26"/>
  <c r="G534" i="26"/>
  <c r="G535" i="26"/>
  <c r="G536" i="26"/>
  <c r="G537" i="26"/>
  <c r="G538" i="26"/>
  <c r="G539" i="26"/>
  <c r="G540" i="26"/>
  <c r="G541" i="26"/>
  <c r="G542" i="26"/>
  <c r="G543" i="26"/>
  <c r="G544" i="26"/>
  <c r="G545" i="26"/>
  <c r="G546" i="26"/>
  <c r="G547" i="26"/>
  <c r="G548" i="26"/>
  <c r="G549" i="26"/>
  <c r="G550" i="26"/>
  <c r="G551" i="26"/>
  <c r="G552" i="26"/>
  <c r="G553" i="26"/>
  <c r="G554" i="26"/>
  <c r="G555" i="26"/>
  <c r="G556" i="26"/>
  <c r="G557" i="26"/>
  <c r="G558" i="26"/>
  <c r="G559" i="26"/>
  <c r="G560" i="26"/>
  <c r="G561" i="26"/>
  <c r="G562" i="26"/>
  <c r="G563" i="26"/>
  <c r="G564" i="26"/>
  <c r="G565" i="26"/>
  <c r="G566" i="26"/>
  <c r="G567" i="26"/>
  <c r="G568" i="26"/>
  <c r="G569" i="26"/>
  <c r="G570" i="26"/>
  <c r="G571" i="26"/>
  <c r="G572" i="26"/>
  <c r="G573" i="26"/>
  <c r="G574" i="26"/>
  <c r="G575" i="26"/>
  <c r="G576" i="26"/>
  <c r="G577" i="26"/>
  <c r="G578" i="26"/>
  <c r="G579" i="26"/>
  <c r="G580" i="26"/>
  <c r="G581" i="26"/>
  <c r="G582" i="26"/>
  <c r="G583" i="26"/>
  <c r="G584" i="26"/>
  <c r="G585" i="26"/>
  <c r="G586" i="26"/>
  <c r="G587" i="26"/>
  <c r="G588" i="26"/>
  <c r="G589" i="26"/>
  <c r="G590" i="26"/>
  <c r="G591" i="26"/>
  <c r="G592" i="26"/>
  <c r="G593" i="26"/>
  <c r="G594" i="26"/>
  <c r="G595" i="26"/>
  <c r="G596" i="26"/>
  <c r="G597" i="26"/>
  <c r="G598" i="26"/>
  <c r="G599" i="26"/>
  <c r="G600" i="26"/>
  <c r="G601" i="26"/>
  <c r="G602" i="26"/>
  <c r="G603" i="26"/>
  <c r="G604" i="26"/>
  <c r="G605" i="26"/>
  <c r="G606" i="26"/>
  <c r="G607" i="26"/>
  <c r="G608" i="26"/>
  <c r="G609" i="26"/>
  <c r="G610" i="26"/>
  <c r="G611" i="26"/>
  <c r="G612" i="26"/>
  <c r="G613" i="26"/>
  <c r="G614" i="26"/>
  <c r="G615" i="26"/>
  <c r="G616" i="26"/>
  <c r="G617" i="26"/>
  <c r="G618" i="26"/>
  <c r="G619" i="26"/>
  <c r="G620" i="26"/>
  <c r="G621" i="26"/>
  <c r="G622" i="26"/>
  <c r="G623" i="26"/>
  <c r="G624" i="26"/>
  <c r="G625" i="26"/>
  <c r="G626" i="26"/>
  <c r="G627" i="26"/>
  <c r="G628" i="26"/>
  <c r="G629" i="26"/>
  <c r="G630" i="26"/>
  <c r="G631" i="26"/>
  <c r="G632" i="26"/>
  <c r="G633" i="26"/>
  <c r="G634" i="26"/>
  <c r="G635" i="26"/>
  <c r="G636" i="26"/>
  <c r="G637" i="26"/>
  <c r="G638" i="26"/>
  <c r="G639" i="26"/>
  <c r="G640" i="26"/>
  <c r="G641" i="26"/>
  <c r="G642" i="26"/>
  <c r="G643" i="26"/>
  <c r="G644" i="26"/>
  <c r="G645" i="26"/>
  <c r="G646" i="26"/>
  <c r="G647" i="26"/>
  <c r="G648" i="26"/>
  <c r="G649" i="26"/>
  <c r="G650" i="26"/>
  <c r="G651" i="26"/>
  <c r="G652" i="26"/>
  <c r="G653" i="26"/>
  <c r="G654" i="26"/>
  <c r="G655" i="26"/>
  <c r="G656" i="26"/>
  <c r="G657" i="26"/>
  <c r="G658" i="26"/>
  <c r="G659" i="26"/>
  <c r="G660" i="26"/>
  <c r="G661" i="26"/>
  <c r="G662" i="26"/>
  <c r="G663" i="26"/>
  <c r="G664" i="26"/>
  <c r="G665" i="26"/>
  <c r="G666" i="26"/>
  <c r="G667" i="26"/>
  <c r="G668" i="26"/>
  <c r="G669" i="26"/>
  <c r="G670" i="26"/>
  <c r="G671" i="26"/>
  <c r="G672" i="26"/>
  <c r="G673" i="26"/>
  <c r="G674" i="26"/>
  <c r="G675" i="26"/>
  <c r="G676" i="26"/>
  <c r="G677" i="26"/>
  <c r="G678" i="26"/>
  <c r="G679" i="26"/>
  <c r="G680" i="26"/>
  <c r="G681" i="26"/>
  <c r="G682" i="26"/>
  <c r="G683" i="26"/>
  <c r="G684" i="26"/>
  <c r="G685" i="26"/>
  <c r="G686" i="26"/>
  <c r="G687" i="26"/>
  <c r="G688" i="26"/>
  <c r="G689" i="26"/>
  <c r="G690" i="26"/>
  <c r="G691" i="26"/>
  <c r="G692" i="26"/>
  <c r="G693" i="26"/>
  <c r="G694" i="26"/>
  <c r="G695" i="26"/>
  <c r="G696" i="26"/>
  <c r="G697" i="26"/>
  <c r="G698" i="26"/>
  <c r="G699" i="26"/>
  <c r="G700" i="26"/>
  <c r="G701" i="26"/>
  <c r="G702" i="26"/>
  <c r="G703" i="26"/>
  <c r="G704" i="26"/>
  <c r="G705" i="26"/>
  <c r="G706" i="26"/>
  <c r="G707" i="26"/>
  <c r="G708" i="26"/>
  <c r="G709" i="26"/>
  <c r="G710" i="26"/>
  <c r="G711" i="26"/>
  <c r="G712" i="26"/>
  <c r="G713" i="26"/>
  <c r="G714" i="26"/>
  <c r="G715" i="26"/>
  <c r="G716" i="26"/>
  <c r="G717" i="26"/>
  <c r="G718" i="26"/>
  <c r="G719" i="26"/>
  <c r="G720" i="26"/>
  <c r="G721" i="26"/>
  <c r="G722" i="26"/>
  <c r="G723" i="26"/>
  <c r="G724" i="26"/>
  <c r="G725" i="26"/>
  <c r="G726" i="26"/>
  <c r="G727" i="26"/>
  <c r="G728" i="26"/>
  <c r="G729" i="26"/>
  <c r="G730" i="26"/>
  <c r="G731" i="26"/>
  <c r="G732" i="26"/>
  <c r="G733" i="26"/>
  <c r="G734" i="26"/>
  <c r="G735" i="26"/>
  <c r="G736" i="26"/>
  <c r="G737" i="26"/>
  <c r="G738" i="26"/>
  <c r="G739" i="26"/>
  <c r="G740" i="26"/>
  <c r="G741" i="26"/>
  <c r="G742" i="26"/>
  <c r="G743" i="26"/>
  <c r="G744" i="26"/>
  <c r="G745" i="26"/>
  <c r="G746" i="26"/>
  <c r="G747" i="26"/>
  <c r="G748" i="26"/>
  <c r="G749" i="26"/>
  <c r="G750" i="26"/>
  <c r="G751" i="26"/>
  <c r="G752" i="26"/>
  <c r="G753" i="26"/>
  <c r="G754" i="26"/>
  <c r="G755" i="26"/>
  <c r="G756" i="26"/>
  <c r="G757" i="26"/>
  <c r="G758" i="26"/>
  <c r="G759" i="26"/>
  <c r="G760" i="26"/>
  <c r="G761" i="26"/>
  <c r="G762" i="26"/>
  <c r="G763" i="26"/>
  <c r="G764" i="26"/>
  <c r="G765" i="26"/>
  <c r="G766" i="26"/>
  <c r="G767" i="26"/>
  <c r="G768" i="26"/>
  <c r="G769" i="26"/>
  <c r="G770" i="26"/>
  <c r="G771" i="26"/>
  <c r="G772" i="26"/>
  <c r="G773" i="26"/>
  <c r="G774" i="26"/>
  <c r="G775" i="26"/>
  <c r="G776" i="26"/>
  <c r="G777" i="26"/>
  <c r="G778" i="26"/>
  <c r="G779" i="26"/>
  <c r="G780" i="26"/>
  <c r="G781" i="26"/>
  <c r="G782" i="26"/>
  <c r="G783" i="26"/>
  <c r="G784" i="26"/>
  <c r="G785" i="26"/>
  <c r="G786" i="26"/>
  <c r="G787" i="26"/>
  <c r="G788" i="26"/>
  <c r="G789" i="26"/>
  <c r="G790" i="26"/>
  <c r="G791" i="26"/>
  <c r="G792" i="26"/>
  <c r="G793" i="26"/>
  <c r="G794" i="26"/>
  <c r="G795" i="26"/>
  <c r="G796" i="26"/>
  <c r="G797" i="26"/>
  <c r="G798" i="26"/>
  <c r="G799" i="26"/>
  <c r="G800" i="26"/>
  <c r="G801" i="26"/>
  <c r="G802" i="26"/>
  <c r="G803" i="26"/>
  <c r="G804" i="26"/>
  <c r="G805" i="26"/>
  <c r="G806" i="26"/>
  <c r="G807" i="26"/>
  <c r="G808" i="26"/>
  <c r="G809" i="26"/>
  <c r="G810" i="26"/>
  <c r="G811" i="26"/>
  <c r="G812" i="26"/>
  <c r="G813" i="26"/>
  <c r="G814" i="26"/>
  <c r="G815" i="26"/>
  <c r="G816" i="26"/>
  <c r="G817" i="26"/>
  <c r="G818" i="26"/>
  <c r="G819" i="26"/>
  <c r="G820" i="26"/>
  <c r="G821" i="26"/>
  <c r="G822" i="26"/>
  <c r="G823" i="26"/>
  <c r="G824" i="26"/>
  <c r="G825" i="26"/>
  <c r="G826" i="26"/>
  <c r="G827" i="26"/>
  <c r="G828" i="26"/>
  <c r="G829" i="26"/>
  <c r="G830" i="26"/>
  <c r="G831" i="26"/>
  <c r="G832" i="26"/>
  <c r="G833" i="26"/>
  <c r="G834" i="26"/>
  <c r="G835" i="26"/>
  <c r="G836" i="26"/>
  <c r="G837" i="26"/>
  <c r="G838" i="26"/>
  <c r="G839" i="26"/>
  <c r="G840" i="26"/>
  <c r="G841" i="26"/>
  <c r="G842" i="26"/>
  <c r="G843" i="26"/>
  <c r="G844" i="26"/>
  <c r="G845" i="26"/>
  <c r="G846" i="26"/>
  <c r="G847" i="26"/>
  <c r="G848" i="26"/>
  <c r="G849" i="26"/>
  <c r="G850" i="26"/>
  <c r="G851" i="26"/>
  <c r="G852" i="26"/>
  <c r="G853" i="26"/>
  <c r="G854" i="26"/>
  <c r="G855" i="26"/>
  <c r="G856" i="26"/>
  <c r="G857" i="26"/>
  <c r="G858" i="26"/>
  <c r="G859" i="26"/>
  <c r="G860" i="26"/>
  <c r="G861" i="26"/>
  <c r="G862" i="26"/>
  <c r="G863" i="26"/>
  <c r="G864" i="26"/>
  <c r="G865" i="26"/>
  <c r="G866" i="26"/>
  <c r="G867" i="26"/>
  <c r="G868" i="26"/>
  <c r="G869" i="26"/>
  <c r="G870" i="26"/>
  <c r="G871" i="26"/>
  <c r="G872" i="26"/>
  <c r="G873" i="26"/>
  <c r="G874" i="26"/>
  <c r="G875" i="26"/>
  <c r="G876" i="26"/>
  <c r="G877" i="26"/>
  <c r="G878" i="26"/>
  <c r="G879" i="26"/>
  <c r="G880" i="26"/>
  <c r="G881" i="26"/>
  <c r="G882" i="26"/>
  <c r="G883" i="26"/>
  <c r="G884" i="26"/>
  <c r="G885" i="26"/>
  <c r="G886" i="26"/>
  <c r="G887" i="26"/>
  <c r="G888" i="26"/>
  <c r="G889" i="26"/>
  <c r="G890" i="26"/>
  <c r="G891" i="26"/>
  <c r="G892" i="26"/>
  <c r="G893" i="26"/>
  <c r="G894" i="26"/>
  <c r="G895" i="26"/>
  <c r="G896" i="26"/>
  <c r="G897" i="26"/>
  <c r="G898" i="26"/>
  <c r="G899" i="26"/>
  <c r="G900" i="26"/>
  <c r="G901" i="26"/>
  <c r="G902" i="26"/>
  <c r="G903" i="26"/>
  <c r="G904" i="26"/>
  <c r="G905" i="26"/>
  <c r="G906" i="26"/>
  <c r="G907" i="26"/>
  <c r="G908" i="26"/>
  <c r="G909" i="26"/>
  <c r="G910" i="26"/>
  <c r="G911" i="26"/>
  <c r="G912" i="26"/>
  <c r="G913" i="26"/>
  <c r="G914" i="26"/>
  <c r="G915" i="26"/>
  <c r="G916" i="26"/>
  <c r="G917" i="26"/>
  <c r="G918" i="26"/>
  <c r="G919" i="26"/>
  <c r="G920" i="26"/>
  <c r="G921" i="26"/>
  <c r="G922" i="26"/>
  <c r="G923" i="26"/>
  <c r="G924" i="26"/>
  <c r="G925" i="26"/>
  <c r="G926" i="26"/>
  <c r="G927" i="26"/>
  <c r="G928" i="26"/>
  <c r="G929" i="26"/>
  <c r="G930" i="26"/>
  <c r="G931" i="26"/>
  <c r="G932" i="26"/>
  <c r="G933" i="26"/>
  <c r="G934" i="26"/>
  <c r="G935" i="26"/>
  <c r="G936" i="26"/>
  <c r="G937" i="26"/>
  <c r="G938" i="26"/>
  <c r="G939" i="26"/>
  <c r="G940" i="26"/>
  <c r="G941" i="26"/>
  <c r="G942" i="26"/>
  <c r="G943" i="26"/>
  <c r="G944" i="26"/>
  <c r="G945" i="26"/>
  <c r="G946" i="26"/>
  <c r="G947" i="26"/>
  <c r="G948" i="26"/>
  <c r="G949" i="26"/>
  <c r="G950" i="26"/>
  <c r="G951" i="26"/>
  <c r="G952" i="26"/>
  <c r="G953" i="26"/>
  <c r="G954" i="26"/>
  <c r="G955" i="26"/>
  <c r="G956" i="26"/>
  <c r="G957" i="26"/>
  <c r="G958" i="26"/>
  <c r="G959" i="26"/>
  <c r="G960" i="26"/>
  <c r="G961" i="26"/>
  <c r="G962" i="26"/>
  <c r="G963" i="26"/>
  <c r="G964" i="26"/>
  <c r="G965" i="26"/>
  <c r="G966" i="26"/>
  <c r="G967" i="26"/>
  <c r="G968" i="26"/>
  <c r="G969" i="26"/>
  <c r="G970" i="26"/>
  <c r="G971" i="26"/>
  <c r="G972" i="26"/>
  <c r="G973" i="26"/>
  <c r="G974" i="26"/>
  <c r="G975" i="26"/>
  <c r="G976" i="26"/>
  <c r="G977" i="26"/>
  <c r="G978" i="26"/>
  <c r="G979" i="26"/>
  <c r="G980" i="26"/>
  <c r="G981" i="26"/>
  <c r="G982" i="26"/>
  <c r="G983" i="26"/>
  <c r="G984" i="26"/>
  <c r="G985" i="26"/>
  <c r="G986" i="26"/>
  <c r="G987" i="26"/>
  <c r="G988" i="26"/>
  <c r="G989" i="26"/>
  <c r="G990" i="26"/>
  <c r="G991" i="26"/>
  <c r="G992" i="26"/>
  <c r="G993" i="26"/>
  <c r="G994" i="26"/>
  <c r="G995" i="26"/>
  <c r="G996" i="26"/>
  <c r="G997" i="26"/>
  <c r="G998" i="26"/>
  <c r="G999" i="26"/>
  <c r="G1000" i="26"/>
  <c r="G1001" i="26"/>
  <c r="G1002" i="26"/>
  <c r="G1003" i="26"/>
  <c r="G1004" i="26"/>
  <c r="G1005" i="26"/>
  <c r="G1006" i="26"/>
  <c r="G1007" i="26"/>
  <c r="G1008" i="26"/>
  <c r="C14" i="25" l="1"/>
  <c r="C11" i="25"/>
  <c r="C10" i="25"/>
  <c r="C9" i="25"/>
  <c r="C8" i="25"/>
  <c r="C7" i="25"/>
  <c r="C6" i="25"/>
  <c r="C13" i="25" s="1"/>
  <c r="C14" i="24"/>
  <c r="C13" i="24"/>
  <c r="C10" i="24"/>
  <c r="C9" i="24"/>
  <c r="C8" i="24"/>
  <c r="C12" i="24" s="1"/>
  <c r="C7" i="24"/>
  <c r="C6" i="24"/>
  <c r="D7" i="25" a="1"/>
  <c r="D7" i="24" a="1"/>
  <c r="D9" i="24" a="1"/>
  <c r="D13" i="25" a="1"/>
  <c r="D8" i="25" a="1"/>
  <c r="D8" i="24" a="1"/>
  <c r="D13" i="24" a="1"/>
  <c r="D14" i="25" a="1"/>
  <c r="D11" i="25" a="1"/>
  <c r="D10" i="24" a="1"/>
  <c r="D12" i="24" a="1"/>
  <c r="D9" i="25" a="1"/>
  <c r="D6" i="24" a="1"/>
  <c r="D6" i="25" a="1"/>
  <c r="D14" i="24" a="1"/>
  <c r="D10" i="25" a="1"/>
  <c r="D10" i="25" l="1"/>
  <c r="D11" i="25"/>
  <c r="D6" i="25"/>
  <c r="D8" i="25"/>
  <c r="D9" i="25"/>
  <c r="D13" i="25"/>
  <c r="D7" i="25"/>
  <c r="D14" i="25"/>
  <c r="D10" i="24"/>
  <c r="D12" i="24"/>
  <c r="D6" i="24"/>
  <c r="D9" i="24"/>
  <c r="D13" i="24"/>
  <c r="D8" i="24"/>
  <c r="D7" i="24"/>
  <c r="D14" i="24"/>
  <c r="B14" i="8"/>
  <c r="B13" i="8"/>
  <c r="B5" i="8"/>
  <c r="B2" i="8"/>
  <c r="C15" i="8"/>
  <c r="C14" i="8"/>
  <c r="I9" i="8"/>
  <c r="C2" i="8"/>
  <c r="C12" i="8"/>
  <c r="I8" i="8"/>
  <c r="C16" i="8"/>
  <c r="C3" i="8"/>
  <c r="I10" i="8"/>
  <c r="C13" i="8"/>
  <c r="C4" i="8"/>
  <c r="C5" i="8"/>
  <c r="B31" i="7" l="1"/>
  <c r="B25" i="7"/>
  <c r="B2622" i="13"/>
  <c r="K116" i="4"/>
  <c r="B6" i="7" s="1"/>
  <c r="K5" i="9"/>
  <c r="H4" i="9"/>
  <c r="I4" i="9"/>
  <c r="J4" i="9"/>
  <c r="K3" i="9"/>
  <c r="K2" i="9"/>
  <c r="B2" i="7"/>
  <c r="I189" i="4"/>
  <c r="B4" i="8" s="1"/>
  <c r="I187" i="4"/>
  <c r="D187" i="4"/>
  <c r="E187" i="4"/>
  <c r="F187" i="4"/>
  <c r="G187" i="4"/>
  <c r="H187" i="4"/>
  <c r="C134" i="4"/>
  <c r="D134" i="4"/>
  <c r="E134" i="4"/>
  <c r="F134" i="4"/>
  <c r="G134" i="4"/>
  <c r="H134" i="4"/>
  <c r="I134" i="4"/>
  <c r="B134" i="4"/>
  <c r="F54" i="3"/>
  <c r="F53" i="3"/>
  <c r="F52" i="3"/>
  <c r="E52" i="3"/>
  <c r="D52" i="3"/>
  <c r="C52" i="3"/>
  <c r="I38" i="1"/>
  <c r="H38" i="1"/>
  <c r="G38" i="1"/>
  <c r="I10" i="1"/>
  <c r="H10" i="1"/>
  <c r="G10" i="1"/>
  <c r="J11" i="4"/>
  <c r="J189" i="4"/>
  <c r="J39" i="4"/>
  <c r="J134" i="4" a="1"/>
  <c r="J188" i="4"/>
  <c r="J187" i="4"/>
  <c r="L3" i="9"/>
  <c r="L2" i="9"/>
  <c r="J134" i="4" l="1"/>
  <c r="F39" i="4"/>
  <c r="G39" i="4"/>
  <c r="H39" i="4"/>
  <c r="I39" i="4"/>
  <c r="F11" i="4"/>
  <c r="G11" i="4"/>
  <c r="H11" i="4"/>
  <c r="I11" i="4"/>
  <c r="C29" i="7"/>
  <c r="B4" i="9"/>
  <c r="L4" i="9"/>
  <c r="C33" i="7"/>
  <c r="C8" i="7"/>
  <c r="L5" i="9"/>
  <c r="C31" i="7"/>
  <c r="C28" i="7"/>
  <c r="C10" i="7"/>
  <c r="G4" i="9" l="1"/>
  <c r="F4" i="9"/>
  <c r="E4" i="9"/>
  <c r="D4" i="9"/>
  <c r="C4" i="9"/>
  <c r="B11" i="7"/>
  <c r="B21" i="7"/>
  <c r="B4" i="7"/>
  <c r="C15" i="7"/>
  <c r="C6" i="7"/>
  <c r="C24" i="7"/>
  <c r="C16" i="7"/>
  <c r="C11" i="7"/>
  <c r="C3" i="7"/>
  <c r="C4" i="7"/>
  <c r="C13" i="7"/>
  <c r="C18" i="7"/>
  <c r="C25" i="7"/>
  <c r="C17" i="7"/>
  <c r="C2" i="7"/>
  <c r="C21" i="7"/>
  <c r="C14" i="7"/>
  <c r="C20" i="7"/>
  <c r="C19" i="7"/>
  <c r="C26" i="7"/>
  <c r="C22" i="7"/>
  <c r="B28" i="7" l="1"/>
  <c r="K4" i="9"/>
  <c r="B29" i="7"/>
  <c r="B26" i="7"/>
  <c r="B24" i="7" s="1"/>
  <c r="B22" i="7"/>
  <c r="B8" i="7" s="1"/>
  <c r="E39" i="4"/>
  <c r="D39" i="4"/>
  <c r="C39" i="4"/>
  <c r="D11" i="4"/>
  <c r="E11" i="4"/>
  <c r="C11" i="4"/>
  <c r="B33" i="7" l="1"/>
  <c r="C187" i="4"/>
  <c r="I188" i="4" s="1"/>
  <c r="B3" i="8" s="1"/>
  <c r="D8" i="8" s="1"/>
  <c r="E8" i="8" l="1"/>
  <c r="D10" i="8"/>
  <c r="F8" i="8" l="1"/>
  <c r="E10" i="8"/>
  <c r="F10" i="8" l="1"/>
  <c r="G8" i="8"/>
  <c r="H8" i="8" l="1"/>
  <c r="G10" i="8"/>
  <c r="H9" i="8" l="1"/>
  <c r="H10" i="8" s="1"/>
  <c r="B12" i="8" s="1"/>
  <c r="B15" i="8" s="1"/>
  <c r="B16" i="8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C9064A2-870C-4CDD-8251-DFB8858EA0CE}" keepAlive="1" name="Query - Document" description="Connection to the 'Document' query in the workbook." type="5" refreshedVersion="0" background="1" saveData="1">
    <dbPr connection="Provider=Microsoft.Mashup.OleDb.1;Data Source=$Workbook$;Location=Document;Extended Properties=&quot;&quot;" command="SELECT * FROM [Document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<sst xmlns="http://schemas.openxmlformats.org/spreadsheetml/2006/main" count="789" uniqueCount="252">
  <si>
    <t>Sales/Revenue</t>
  </si>
  <si>
    <t>Sales Growth</t>
  </si>
  <si>
    <t>-</t>
  </si>
  <si>
    <t>Cost of Goods Sold (COGS) incl. D&amp;A</t>
  </si>
  <si>
    <t>COGS excluding D&amp;A</t>
  </si>
  <si>
    <t>Depreciation &amp; Amortization Expense</t>
  </si>
  <si>
    <t>Depreciation</t>
  </si>
  <si>
    <t>Amortization of Intangibles</t>
  </si>
  <si>
    <t>COGS Growth</t>
  </si>
  <si>
    <t>Gross Income</t>
  </si>
  <si>
    <t>Gross Income Growth</t>
  </si>
  <si>
    <t>Gross Profit Margin</t>
  </si>
  <si>
    <t>SG&amp;A Expense</t>
  </si>
  <si>
    <t>Other SG&amp;A</t>
  </si>
  <si>
    <t>SGA Growth</t>
  </si>
  <si>
    <t>EBIT</t>
  </si>
  <si>
    <t>Unusual Expense</t>
  </si>
  <si>
    <t>Non Operating Income/Expense</t>
  </si>
  <si>
    <t>Non-Operating Interest Income</t>
  </si>
  <si>
    <t>Interest Expense</t>
  </si>
  <si>
    <t>Interest Expense Growth</t>
  </si>
  <si>
    <t>Gross Interest Expense</t>
  </si>
  <si>
    <t>Pretax Income</t>
  </si>
  <si>
    <t>Pretax Income Growth</t>
  </si>
  <si>
    <t>Pretax Margin</t>
  </si>
  <si>
    <t>Income Tax</t>
  </si>
  <si>
    <t>Income Tax - Current Domestic</t>
  </si>
  <si>
    <t>Income Tax - Deferred Domestic</t>
  </si>
  <si>
    <t>Consolidated Net Income</t>
  </si>
  <si>
    <t>Minority Interest Expense</t>
  </si>
  <si>
    <t>Net Income</t>
  </si>
  <si>
    <t>Net Income Growth</t>
  </si>
  <si>
    <t>Net Margin</t>
  </si>
  <si>
    <t>Net Income After Extraordinaries</t>
  </si>
  <si>
    <t>Net Income Available to Common</t>
  </si>
  <si>
    <t>EPS (Basic)</t>
  </si>
  <si>
    <t>EPS (Basic) Growth</t>
  </si>
  <si>
    <t>Basic Shares Outstanding</t>
  </si>
  <si>
    <t>EPS (Diluted)</t>
  </si>
  <si>
    <t>EPS (Diluted) Growth</t>
  </si>
  <si>
    <t>Diluted Shares Outstanding</t>
  </si>
  <si>
    <t>EBITDA</t>
  </si>
  <si>
    <t>EBITDA Growth</t>
  </si>
  <si>
    <t>EBITDA Margin</t>
  </si>
  <si>
    <t>Cash &amp; Short Term Investments</t>
  </si>
  <si>
    <t>Cash Only</t>
  </si>
  <si>
    <t>Cash &amp; Short Term Investments Growth</t>
  </si>
  <si>
    <t>Cash &amp; ST Investments / Total Assets</t>
  </si>
  <si>
    <t>Total Accounts Receivable</t>
  </si>
  <si>
    <t>Accounts Receivables, Net</t>
  </si>
  <si>
    <t>Accounts Receivables, Gross</t>
  </si>
  <si>
    <t>Bad Debt/Doubtful Accounts</t>
  </si>
  <si>
    <t>Other Receivables</t>
  </si>
  <si>
    <t>Accounts Receivable Growth</t>
  </si>
  <si>
    <t>Accounts Receivable Turnover</t>
  </si>
  <si>
    <t>Inventories</t>
  </si>
  <si>
    <t>Other Current Assets</t>
  </si>
  <si>
    <t>Prepaid Expenses</t>
  </si>
  <si>
    <t>Total Current Assets</t>
  </si>
  <si>
    <t>Net Property, Plant &amp; Equipment</t>
  </si>
  <si>
    <t>Property, Plant &amp; Equipment - Gross</t>
  </si>
  <si>
    <t>Buildings</t>
  </si>
  <si>
    <t>Land &amp; Improvements</t>
  </si>
  <si>
    <t>Leases</t>
  </si>
  <si>
    <t>Other Property, Plant &amp; Equipment</t>
  </si>
  <si>
    <t>Accumulated Depreciation</t>
  </si>
  <si>
    <t>Intangible Assets</t>
  </si>
  <si>
    <t>Net Goodwill</t>
  </si>
  <si>
    <t>Net Other Intangibles</t>
  </si>
  <si>
    <t>Total Assets</t>
  </si>
  <si>
    <t>Assets - Total - Growth</t>
  </si>
  <si>
    <t>Asset Turnover</t>
  </si>
  <si>
    <t>Return On Average Assets</t>
  </si>
  <si>
    <t>Liabilities &amp; Shareholders' Equity</t>
  </si>
  <si>
    <t>ST Debt &amp; Current Portion LT Debt</t>
  </si>
  <si>
    <t>Current Portion of Long Term Debt</t>
  </si>
  <si>
    <t>Accounts Payable</t>
  </si>
  <si>
    <t>Accounts Payable Growth</t>
  </si>
  <si>
    <t>Other Current Liabilities</t>
  </si>
  <si>
    <t>Accrued Payroll</t>
  </si>
  <si>
    <t>Miscellaneous Current Liabilities</t>
  </si>
  <si>
    <t>Total Current Liabilities</t>
  </si>
  <si>
    <t>Current Ratio</t>
  </si>
  <si>
    <t>Quick Ratio</t>
  </si>
  <si>
    <t>Cash Ratio</t>
  </si>
  <si>
    <t>Long-Term Debt</t>
  </si>
  <si>
    <t>Long-Term Debt excl. Capitalized Leases</t>
  </si>
  <si>
    <t>Non-Convertible Debt</t>
  </si>
  <si>
    <t>Deferred Taxes</t>
  </si>
  <si>
    <t>Deferred Taxes - Debit</t>
  </si>
  <si>
    <t>Total Liabilities</t>
  </si>
  <si>
    <t>Total Liabilities / Total Assets</t>
  </si>
  <si>
    <t>Common Equity (Total)</t>
  </si>
  <si>
    <t>Common Stock Par/Carry Value</t>
  </si>
  <si>
    <t>Retained Earnings</t>
  </si>
  <si>
    <t>Common Equity / Total Assets</t>
  </si>
  <si>
    <t>Total Shareholders' Equity</t>
  </si>
  <si>
    <t>Total Shareholders' Equity / Total Assets</t>
  </si>
  <si>
    <t>Accumulated Minority Interest</t>
  </si>
  <si>
    <t>Total Equity</t>
  </si>
  <si>
    <t>Net Income before Extraordinaries</t>
  </si>
  <si>
    <t>Depreciation, Depletion &amp; Amortization</t>
  </si>
  <si>
    <t>Depreciation and Depletion</t>
  </si>
  <si>
    <t>Amortization of Intangible Assets</t>
  </si>
  <si>
    <t>Other Funds</t>
  </si>
  <si>
    <t>Funds from Operations</t>
  </si>
  <si>
    <t>Changes in Working Capital</t>
  </si>
  <si>
    <t>Receivables</t>
  </si>
  <si>
    <t>Other Assets/Liabilities</t>
  </si>
  <si>
    <t>Net Operating Cash Flow</t>
  </si>
  <si>
    <t>Net Operating Cash Flow Growth</t>
  </si>
  <si>
    <t>Net Operating Cash Flow / Sales</t>
  </si>
  <si>
    <t>Capital Expenditures</t>
  </si>
  <si>
    <t>Capital Expenditures (Fixed Assets)</t>
  </si>
  <si>
    <t>Capital Expenditures (Other Assets)</t>
  </si>
  <si>
    <t>Capital Expenditures Growth</t>
  </si>
  <si>
    <t>Capital Expenditures / Sales</t>
  </si>
  <si>
    <t>Sale of Fixed Assets &amp; Businesses</t>
  </si>
  <si>
    <t>Net Investing Cash Flow</t>
  </si>
  <si>
    <t>Net Investing Cash Flow Growth</t>
  </si>
  <si>
    <t>Net Investing Cash Flow / Sales</t>
  </si>
  <si>
    <t>Change in Capital Stock</t>
  </si>
  <si>
    <t>Sale of Common &amp; Preferred Stock</t>
  </si>
  <si>
    <t>Proceeds from Stock Options</t>
  </si>
  <si>
    <t>Issuance/Reduction of Debt, Net</t>
  </si>
  <si>
    <t>Change in Long-Term Debt</t>
  </si>
  <si>
    <t>Reduction in Long-Term Debt</t>
  </si>
  <si>
    <t>Net Financing Cash Flow</t>
  </si>
  <si>
    <t>Net Financing Cash Flow Growth</t>
  </si>
  <si>
    <t>Net Financing Cash Flow / Sales</t>
  </si>
  <si>
    <t>Exchange Rate Effect</t>
  </si>
  <si>
    <t>Net Change in Cash</t>
  </si>
  <si>
    <t>Free Cash Flow</t>
  </si>
  <si>
    <t>Free Cash Flow Growth</t>
  </si>
  <si>
    <t>Free Cash Flow Yield</t>
  </si>
  <si>
    <t>Balance Sheet</t>
  </si>
  <si>
    <t>Cash Flow</t>
  </si>
  <si>
    <t>IMAX Corporation - Valuation</t>
  </si>
  <si>
    <t>WACC</t>
  </si>
  <si>
    <t>FCF (Forecast)</t>
  </si>
  <si>
    <t>Terminal value</t>
  </si>
  <si>
    <t>Total</t>
  </si>
  <si>
    <t>Enterprise value</t>
  </si>
  <si>
    <t>Formula</t>
  </si>
  <si>
    <t>Average Tax Rate</t>
  </si>
  <si>
    <t>Income Before Tax</t>
  </si>
  <si>
    <t>Income Tax Expense</t>
  </si>
  <si>
    <t>Fiscal year is January-December. All values USD Thousands.</t>
  </si>
  <si>
    <t>Amortization of Deferred Charges</t>
  </si>
  <si>
    <t>Research &amp; Development</t>
  </si>
  <si>
    <t>Income Tax - Current Foreign</t>
  </si>
  <si>
    <t>Income Tax - Deferred Foreign</t>
  </si>
  <si>
    <t>Equity in Affiliates</t>
  </si>
  <si>
    <t>Other After Tax Income (Expense)</t>
  </si>
  <si>
    <t>Extraordinaries &amp; Discontinued Operations</t>
  </si>
  <si>
    <t>Discontinued Operations</t>
  </si>
  <si>
    <t>Assets</t>
  </si>
  <si>
    <t>Finished Goods</t>
  </si>
  <si>
    <t>Work in Progress</t>
  </si>
  <si>
    <t>Raw Materials</t>
  </si>
  <si>
    <t>Construction in Progress</t>
  </si>
  <si>
    <t>Leased Property</t>
  </si>
  <si>
    <t>Total Investments and Advances</t>
  </si>
  <si>
    <t>LT Investment - Affiliate Companies</t>
  </si>
  <si>
    <t>Other Long-Term Investments</t>
  </si>
  <si>
    <t>Long-Term Note Receivable</t>
  </si>
  <si>
    <t>Other Assets</t>
  </si>
  <si>
    <t>Deferred Charges</t>
  </si>
  <si>
    <t>Tangible Other Assets</t>
  </si>
  <si>
    <t>All values USD Thousands.</t>
  </si>
  <si>
    <t>Other Appropriated Reserves</t>
  </si>
  <si>
    <t>Treasury Stock</t>
  </si>
  <si>
    <t>Deferred Taxes &amp; Investment Tax Credit</t>
  </si>
  <si>
    <t>Other Accruals</t>
  </si>
  <si>
    <t>Net Assets from Acquisitions</t>
  </si>
  <si>
    <t>Purchase/Sale of Investments</t>
  </si>
  <si>
    <t>Purchase of Investments</t>
  </si>
  <si>
    <t>Repurchase of Common &amp; Preferred Stk.</t>
  </si>
  <si>
    <t>Other Proceeds from Sale of Stock</t>
  </si>
  <si>
    <t>Change in Current Debt</t>
  </si>
  <si>
    <t>Issuance of Long-Term Debt</t>
  </si>
  <si>
    <t>Other Uses</t>
  </si>
  <si>
    <t>5 Year Tax Rate</t>
  </si>
  <si>
    <t>Latest 2 Year Tax Rate</t>
  </si>
  <si>
    <t>Pessimistic FCF Growth</t>
  </si>
  <si>
    <t>Optimistic FCF Growth</t>
  </si>
  <si>
    <t>Growth rate of FCF, years 1-5 (optimistic)</t>
  </si>
  <si>
    <t>Long-term FCF growth rate (pessimistic)</t>
  </si>
  <si>
    <t>Income Statement</t>
  </si>
  <si>
    <t>EQUITY</t>
  </si>
  <si>
    <t>Shares Outstanding</t>
  </si>
  <si>
    <t>Share price</t>
  </si>
  <si>
    <t>Equity value ("market cap")</t>
  </si>
  <si>
    <t>DEBT</t>
  </si>
  <si>
    <t>Average</t>
  </si>
  <si>
    <t>Risk-Free Rate of Return + Beta of Asset * (Expected Return of the Market - Risk-Free Rate of Return)</t>
  </si>
  <si>
    <t>Beta</t>
  </si>
  <si>
    <t>FRED Graph Observations</t>
  </si>
  <si>
    <t>Federal Reserve Economic Data</t>
  </si>
  <si>
    <t>Link: https://fred.stlouisfed.org</t>
  </si>
  <si>
    <t>Economic Research Division</t>
  </si>
  <si>
    <t>Federal Reserve Bank of St. Louis</t>
  </si>
  <si>
    <t>DGS10</t>
  </si>
  <si>
    <t>Frequency: Daily</t>
  </si>
  <si>
    <t>observation_date</t>
  </si>
  <si>
    <t>10 year Treasury Rate</t>
  </si>
  <si>
    <t>S&amp;P500 Rate of Return</t>
  </si>
  <si>
    <t>1-Month</t>
  </si>
  <si>
    <t>3-Month</t>
  </si>
  <si>
    <t>1-Year</t>
  </si>
  <si>
    <t>3-Year</t>
  </si>
  <si>
    <t>5-Year</t>
  </si>
  <si>
    <t>10-Year</t>
  </si>
  <si>
    <t>SPY</t>
  </si>
  <si>
    <t>Market Premium</t>
  </si>
  <si>
    <t>Cost of Debt</t>
  </si>
  <si>
    <t>in thousands</t>
  </si>
  <si>
    <t>Latest 3 Year Average Debt</t>
  </si>
  <si>
    <t>Weight of Equity (E/(E+D))</t>
  </si>
  <si>
    <t>Weight of Debt (D/(E+D))</t>
  </si>
  <si>
    <t>Tax Rate</t>
  </si>
  <si>
    <t>Cost of Equity (based on CAPM)</t>
  </si>
  <si>
    <t>Short Term Debt</t>
  </si>
  <si>
    <t>Deferred Taxes - Credit</t>
  </si>
  <si>
    <t>Help: https://fredhelp.stlouisfed.org</t>
  </si>
  <si>
    <t>Market Yield on U.S. Treasury Securities at 10-Year Constant Maturity, Percent, Daily, Not Seasonally Adjusted</t>
  </si>
  <si>
    <t xml:space="preserve">YTD </t>
  </si>
  <si>
    <t>Expected Market Return (as of 11/10/2021))</t>
  </si>
  <si>
    <t>Optimistc FCF Growth</t>
  </si>
  <si>
    <t>Add back initial cash and marketable securities</t>
  </si>
  <si>
    <t>Equity Value</t>
  </si>
  <si>
    <t>Per Share (1 million shares outstanding)</t>
  </si>
  <si>
    <t>Subtract out 2020 financial liabilities</t>
  </si>
  <si>
    <t>Free cash flow (FCF) year ending 31 Dec. 2020</t>
  </si>
  <si>
    <t>Revenue</t>
  </si>
  <si>
    <t>Discount Rate</t>
  </si>
  <si>
    <t>Year</t>
  </si>
  <si>
    <t>Present Value</t>
  </si>
  <si>
    <t>NPV</t>
  </si>
  <si>
    <t>NPV(Excel Function)</t>
  </si>
  <si>
    <t>PV</t>
  </si>
  <si>
    <t>Date</t>
  </si>
  <si>
    <t xml:space="preserve"> Open</t>
  </si>
  <si>
    <t xml:space="preserve"> High</t>
  </si>
  <si>
    <t xml:space="preserve"> Low</t>
  </si>
  <si>
    <t xml:space="preserve"> Close</t>
  </si>
  <si>
    <t xml:space="preserve"> Volume</t>
  </si>
  <si>
    <t>Open (HPI Partial</t>
  </si>
  <si>
    <t>High (HPI Partial</t>
  </si>
  <si>
    <t>Low (HPI Partial</t>
  </si>
  <si>
    <t>Close (HPI Partial</t>
  </si>
  <si>
    <t>Volume(HPI Partial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</si>
</sst>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00%"/>
    <numFmt numFmtId="165" formatCode="yyyy\-mm\-dd"/>
    <numFmt numFmtId="166" formatCode="&quot;$&quot;#,##0.00"/>
  </numFmts>
  <fonts count="1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333333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8"/>
      <color rgb="FF333333"/>
      <name val="Calibri"/>
      <family val="2"/>
      <scheme val="minor"/>
    </font>
    <font>
      <sz val="11"/>
      <color theme="1"/>
      <name val="Arial"/>
      <family val="2"/>
    </font>
    <font>
      <b/>
      <sz val="11"/>
      <color rgb="FF0000FF"/>
      <name val="Calibri"/>
      <family val="2"/>
      <scheme val="minor"/>
    </font>
    <font>
      <b/>
      <sz val="11"/>
      <color rgb="FF333333"/>
      <name val="Arial"/>
      <family val="2"/>
    </font>
    <font>
      <sz val="11"/>
      <color rgb="FF45923D"/>
      <name val="Arial"/>
      <family val="2"/>
    </font>
    <font>
      <sz val="11"/>
      <color rgb="FFFF0000"/>
      <name val="Arial"/>
      <family val="2"/>
    </font>
    <font>
      <b/>
      <sz val="11"/>
      <color rgb="FF000000"/>
      <name val="Arial"/>
      <family val="2"/>
    </font>
    <font>
      <sz val="11"/>
      <color rgb="FF333333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i/>
      <sz val="11"/>
      <color theme="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5" fillId="0" borderId="0"/>
  </cellStyleXfs>
  <cellXfs count="114">
    <xf numFmtId="0" fontId="0" fillId="0" borderId="0" xfId="0"/>
    <xf numFmtId="0" fontId="2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Border="1" applyAlignment="1"/>
    <xf numFmtId="0" fontId="3" fillId="2" borderId="0" xfId="0" applyFont="1" applyFill="1"/>
    <xf numFmtId="0" fontId="3" fillId="0" borderId="0" xfId="0" applyFont="1"/>
    <xf numFmtId="0" fontId="0" fillId="0" borderId="0" xfId="0" applyBorder="1"/>
    <xf numFmtId="0" fontId="3" fillId="0" borderId="0" xfId="0" applyFont="1" applyBorder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right"/>
    </xf>
    <xf numFmtId="0" fontId="5" fillId="0" borderId="0" xfId="0" applyFont="1" applyBorder="1" applyAlignment="1"/>
    <xf numFmtId="0" fontId="6" fillId="0" borderId="0" xfId="0" applyFont="1" applyBorder="1" applyAlignment="1">
      <alignment horizontal="right"/>
    </xf>
    <xf numFmtId="0" fontId="7" fillId="0" borderId="0" xfId="0" applyFont="1" applyBorder="1" applyAlignment="1"/>
    <xf numFmtId="0" fontId="3" fillId="0" borderId="0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1" fillId="0" borderId="0" xfId="0" applyFont="1"/>
    <xf numFmtId="4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0" fontId="8" fillId="0" borderId="0" xfId="0" applyFont="1" applyAlignment="1">
      <alignment vertical="center"/>
    </xf>
    <xf numFmtId="0" fontId="9" fillId="0" borderId="0" xfId="0" applyFont="1" applyBorder="1" applyAlignment="1"/>
    <xf numFmtId="0" fontId="9" fillId="0" borderId="0" xfId="0" applyFont="1" applyBorder="1" applyAlignment="1">
      <alignment horizontal="right"/>
    </xf>
    <xf numFmtId="0" fontId="5" fillId="0" borderId="0" xfId="0" applyFont="1" applyBorder="1" applyAlignment="1">
      <alignment vertical="center"/>
    </xf>
    <xf numFmtId="4" fontId="5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10" fontId="10" fillId="0" borderId="0" xfId="0" applyNumberFormat="1" applyFont="1" applyBorder="1" applyAlignment="1">
      <alignment horizontal="right" vertical="center"/>
    </xf>
    <xf numFmtId="10" fontId="11" fillId="0" borderId="0" xfId="0" applyNumberFormat="1" applyFont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10" fontId="11" fillId="0" borderId="0" xfId="0" applyNumberFormat="1" applyFont="1" applyFill="1" applyBorder="1" applyAlignment="1">
      <alignment horizontal="right" vertical="center"/>
    </xf>
    <xf numFmtId="10" fontId="10" fillId="0" borderId="0" xfId="0" applyNumberFormat="1" applyFont="1" applyFill="1" applyBorder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13" fillId="0" borderId="0" xfId="0" applyFont="1" applyBorder="1" applyAlignment="1"/>
    <xf numFmtId="0" fontId="7" fillId="0" borderId="0" xfId="0" applyFont="1" applyBorder="1" applyAlignment="1">
      <alignment vertical="center"/>
    </xf>
    <xf numFmtId="4" fontId="7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4" fontId="7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/>
    <xf numFmtId="0" fontId="13" fillId="0" borderId="0" xfId="0" applyFont="1" applyFill="1" applyBorder="1" applyAlignment="1">
      <alignment horizontal="right"/>
    </xf>
    <xf numFmtId="0" fontId="13" fillId="0" borderId="0" xfId="0" applyFont="1" applyBorder="1" applyAlignment="1">
      <alignment horizontal="right"/>
    </xf>
    <xf numFmtId="0" fontId="14" fillId="0" borderId="0" xfId="0" applyFont="1"/>
    <xf numFmtId="0" fontId="7" fillId="0" borderId="0" xfId="0" applyFont="1"/>
    <xf numFmtId="0" fontId="7" fillId="0" borderId="0" xfId="0" applyFont="1" applyBorder="1" applyAlignment="1">
      <alignment horizontal="right"/>
    </xf>
    <xf numFmtId="0" fontId="14" fillId="0" borderId="0" xfId="0" applyFont="1" applyBorder="1"/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Fill="1"/>
    <xf numFmtId="4" fontId="7" fillId="0" borderId="0" xfId="0" applyNumberFormat="1" applyFont="1"/>
    <xf numFmtId="0" fontId="0" fillId="0" borderId="0" xfId="0" applyAlignment="1">
      <alignment horizontal="left" wrapText="1"/>
    </xf>
    <xf numFmtId="0" fontId="14" fillId="2" borderId="0" xfId="0" applyFont="1" applyFill="1"/>
    <xf numFmtId="0" fontId="15" fillId="0" borderId="0" xfId="3"/>
    <xf numFmtId="0" fontId="15" fillId="0" borderId="0" xfId="3" applyAlignment="1">
      <alignment horizontal="right"/>
    </xf>
    <xf numFmtId="2" fontId="15" fillId="0" borderId="0" xfId="3" applyNumberFormat="1"/>
    <xf numFmtId="0" fontId="15" fillId="0" borderId="0" xfId="3" applyAlignment="1">
      <alignment horizontal="left"/>
    </xf>
    <xf numFmtId="165" fontId="15" fillId="0" borderId="0" xfId="3" applyNumberFormat="1" applyAlignment="1">
      <alignment horizontal="left"/>
    </xf>
    <xf numFmtId="2" fontId="0" fillId="0" borderId="0" xfId="0" applyNumberFormat="1"/>
    <xf numFmtId="0" fontId="16" fillId="0" borderId="0" xfId="0" applyFont="1" applyAlignment="1">
      <alignment horizontal="right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14" fillId="3" borderId="0" xfId="0" applyFont="1" applyFill="1"/>
    <xf numFmtId="2" fontId="7" fillId="0" borderId="0" xfId="2" applyNumberFormat="1" applyFont="1" applyAlignment="1">
      <alignment horizontal="right"/>
    </xf>
    <xf numFmtId="0" fontId="12" fillId="0" borderId="0" xfId="0" applyFont="1" applyBorder="1" applyAlignment="1">
      <alignment vertical="center" wrapText="1"/>
    </xf>
    <xf numFmtId="0" fontId="1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2" fontId="7" fillId="0" borderId="0" xfId="0" applyNumberFormat="1" applyFont="1" applyAlignment="1">
      <alignment horizontal="right"/>
    </xf>
    <xf numFmtId="2" fontId="14" fillId="2" borderId="0" xfId="0" applyNumberFormat="1" applyFont="1" applyFill="1" applyAlignment="1">
      <alignment horizontal="right"/>
    </xf>
    <xf numFmtId="0" fontId="7" fillId="0" borderId="0" xfId="0" applyNumberFormat="1" applyFont="1" applyAlignment="1">
      <alignment horizontal="right"/>
    </xf>
    <xf numFmtId="2" fontId="14" fillId="3" borderId="0" xfId="1" applyNumberFormat="1" applyFont="1" applyFill="1" applyAlignment="1">
      <alignment horizontal="right"/>
    </xf>
    <xf numFmtId="2" fontId="0" fillId="0" borderId="0" xfId="0" applyNumberFormat="1" applyAlignment="1">
      <alignment horizontal="center"/>
    </xf>
    <xf numFmtId="0" fontId="3" fillId="0" borderId="0" xfId="0" applyFont="1" applyFill="1"/>
    <xf numFmtId="9" fontId="0" fillId="0" borderId="0" xfId="2" applyFont="1" applyFill="1" applyAlignment="1">
      <alignment horizontal="center"/>
    </xf>
    <xf numFmtId="0" fontId="0" fillId="2" borderId="0" xfId="0" applyFill="1" applyAlignment="1">
      <alignment horizontal="center"/>
    </xf>
    <xf numFmtId="10" fontId="0" fillId="2" borderId="0" xfId="2" applyNumberFormat="1" applyFont="1" applyFill="1" applyAlignment="1">
      <alignment horizontal="center"/>
    </xf>
    <xf numFmtId="0" fontId="3" fillId="0" borderId="0" xfId="0" applyFont="1" applyBorder="1"/>
    <xf numFmtId="44" fontId="0" fillId="0" borderId="0" xfId="1" applyFont="1" applyBorder="1"/>
    <xf numFmtId="0" fontId="9" fillId="0" borderId="2" xfId="0" applyFont="1" applyBorder="1"/>
    <xf numFmtId="0" fontId="9" fillId="0" borderId="2" xfId="0" applyFont="1" applyBorder="1" applyAlignment="1">
      <alignment horizontal="right"/>
    </xf>
    <xf numFmtId="0" fontId="12" fillId="0" borderId="2" xfId="0" applyFont="1" applyBorder="1" applyAlignment="1">
      <alignment vertical="center"/>
    </xf>
    <xf numFmtId="4" fontId="5" fillId="0" borderId="2" xfId="0" applyNumberFormat="1" applyFont="1" applyBorder="1" applyAlignment="1">
      <alignment horizontal="right" vertical="center"/>
    </xf>
    <xf numFmtId="0" fontId="14" fillId="0" borderId="2" xfId="0" applyFont="1" applyBorder="1"/>
    <xf numFmtId="4" fontId="7" fillId="0" borderId="2" xfId="0" applyNumberFormat="1" applyFont="1" applyBorder="1" applyAlignment="1">
      <alignment horizontal="right" vertical="center"/>
    </xf>
    <xf numFmtId="166" fontId="0" fillId="0" borderId="0" xfId="1" applyNumberFormat="1" applyFont="1" applyBorder="1"/>
    <xf numFmtId="166" fontId="0" fillId="0" borderId="0" xfId="0" applyNumberFormat="1" applyBorder="1"/>
    <xf numFmtId="166" fontId="0" fillId="0" borderId="0" xfId="1" applyNumberFormat="1" applyFont="1" applyAlignment="1">
      <alignment horizontal="center"/>
    </xf>
    <xf numFmtId="0" fontId="7" fillId="0" borderId="1" xfId="0" applyFont="1" applyBorder="1"/>
    <xf numFmtId="0" fontId="14" fillId="0" borderId="1" xfId="0" applyFont="1" applyBorder="1" applyAlignment="1">
      <alignment horizontal="center"/>
    </xf>
    <xf numFmtId="0" fontId="14" fillId="0" borderId="1" xfId="0" applyFont="1" applyBorder="1"/>
    <xf numFmtId="0" fontId="14" fillId="0" borderId="0" xfId="0" applyFont="1" applyFill="1" applyBorder="1" applyAlignment="1">
      <alignment wrapText="1"/>
    </xf>
    <xf numFmtId="0" fontId="14" fillId="0" borderId="0" xfId="0" applyFont="1" applyFill="1" applyBorder="1" applyAlignment="1">
      <alignment horizontal="center" wrapText="1"/>
    </xf>
    <xf numFmtId="4" fontId="7" fillId="0" borderId="0" xfId="0" applyNumberFormat="1" applyFont="1" applyAlignment="1">
      <alignment horizontal="center"/>
    </xf>
    <xf numFmtId="0" fontId="11" fillId="0" borderId="0" xfId="0" applyFont="1" applyAlignment="1"/>
    <xf numFmtId="4" fontId="5" fillId="0" borderId="1" xfId="0" applyNumberFormat="1" applyFont="1" applyBorder="1" applyAlignment="1">
      <alignment horizontal="right" vertical="center"/>
    </xf>
    <xf numFmtId="4" fontId="5" fillId="0" borderId="1" xfId="0" applyNumberFormat="1" applyFont="1" applyFill="1" applyBorder="1" applyAlignment="1">
      <alignment horizontal="right" vertical="center"/>
    </xf>
    <xf numFmtId="4" fontId="7" fillId="0" borderId="1" xfId="0" applyNumberFormat="1" applyFont="1" applyBorder="1" applyAlignment="1">
      <alignment horizontal="center"/>
    </xf>
    <xf numFmtId="0" fontId="11" fillId="0" borderId="1" xfId="0" applyFont="1" applyBorder="1"/>
    <xf numFmtId="0" fontId="11" fillId="0" borderId="0" xfId="0" applyFont="1" applyAlignment="1">
      <alignment horizontal="center"/>
    </xf>
    <xf numFmtId="9" fontId="14" fillId="0" borderId="0" xfId="2" applyFont="1" applyAlignment="1">
      <alignment horizontal="center"/>
    </xf>
    <xf numFmtId="0" fontId="1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64" fontId="14" fillId="0" borderId="0" xfId="0" applyNumberFormat="1" applyFont="1" applyAlignment="1">
      <alignment horizontal="center"/>
    </xf>
    <xf numFmtId="44" fontId="7" fillId="0" borderId="0" xfId="1" applyFont="1" applyAlignment="1">
      <alignment horizontal="center"/>
    </xf>
    <xf numFmtId="0" fontId="14" fillId="0" borderId="0" xfId="0" applyFont="1" applyAlignment="1">
      <alignment horizontal="left"/>
    </xf>
    <xf numFmtId="14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9" fillId="2" borderId="0" xfId="0" applyFont="1" applyFill="1" applyBorder="1" applyAlignment="1">
      <alignment horizontal="left"/>
    </xf>
    <xf numFmtId="0" fontId="12" fillId="3" borderId="0" xfId="0" applyFont="1" applyFill="1" applyBorder="1" applyAlignment="1">
      <alignment horizontal="left" vertical="center"/>
    </xf>
    <xf numFmtId="0" fontId="14" fillId="4" borderId="0" xfId="0" applyFont="1" applyFill="1" applyBorder="1" applyAlignment="1">
      <alignment horizontal="left" vertical="center"/>
    </xf>
  </cellXfs>
  <cellStyles count="4">
    <cellStyle name="Currency" xfId="1" builtinId="4"/>
    <cellStyle name="Normal" xfId="0" builtinId="0"/>
    <cellStyle name="Normal 2" xfId="3" xr:uid="{C04FBF93-88C8-4E1D-97BD-490D522F5B7B}"/>
    <cellStyle name="Percent" xfId="2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Sales vs.</a:t>
            </a:r>
            <a:r>
              <a:rPr lang="en-US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Free Cash Flow</a:t>
            </a:r>
            <a:endParaRPr lang="en-US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'Revenue vs. Cash Flow'!$A$2</c:f>
              <c:strCache>
                <c:ptCount val="1"/>
                <c:pt idx="0">
                  <c:v>Revenue</c:v>
                </c:pt>
              </c:strCache>
            </c:strRef>
          </c:tx>
          <c:spPr>
            <a:ln w="28575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cat>
            <c:numRef>
              <c:f>'Revenue vs. Cash Flow'!$B$1:$I$1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'Revenue vs. Cash Flow'!$B$2:$I$2</c:f>
              <c:numCache>
                <c:formatCode>#,##0.00</c:formatCode>
                <c:ptCount val="8"/>
                <c:pt idx="0">
                  <c:v>287937</c:v>
                </c:pt>
                <c:pt idx="1">
                  <c:v>290541</c:v>
                </c:pt>
                <c:pt idx="2">
                  <c:v>373805</c:v>
                </c:pt>
                <c:pt idx="3">
                  <c:v>377334</c:v>
                </c:pt>
                <c:pt idx="4">
                  <c:v>380767</c:v>
                </c:pt>
                <c:pt idx="5">
                  <c:v>374401</c:v>
                </c:pt>
                <c:pt idx="6">
                  <c:v>395664</c:v>
                </c:pt>
                <c:pt idx="7">
                  <c:v>137003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B6-4EAC-9171-AA8562D38238}"/>
            </c:ext>
          </c:extLst>
        </c:ser>
        <c:ser>
          <c:idx val="1"/>
          <c:order val="1"/>
          <c:tx>
            <c:strRef>
              <c:f>'Revenue vs. Cash Flow'!$A$3</c:f>
              <c:strCache>
                <c:ptCount val="1"/>
                <c:pt idx="0">
                  <c:v>Free Cash Flow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'Revenue vs. Cash Flow'!$B$1:$I$1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'Revenue vs. Cash Flow'!$B$3:$I$3</c:f>
              <c:numCache>
                <c:formatCode>#,##0.00</c:formatCode>
                <c:ptCount val="8"/>
                <c:pt idx="0">
                  <c:v>42017</c:v>
                </c:pt>
                <c:pt idx="1">
                  <c:v>46501</c:v>
                </c:pt>
                <c:pt idx="2">
                  <c:v>40428</c:v>
                </c:pt>
                <c:pt idx="3">
                  <c:v>62594</c:v>
                </c:pt>
                <c:pt idx="4">
                  <c:v>61223</c:v>
                </c:pt>
                <c:pt idx="5">
                  <c:v>96604</c:v>
                </c:pt>
                <c:pt idx="6">
                  <c:v>82955</c:v>
                </c:pt>
                <c:pt idx="7">
                  <c:v>-23708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B6-4EAC-9171-AA8562D38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7167792"/>
        <c:axId val="357166128"/>
      </c:lineChart>
      <c:dateAx>
        <c:axId val="3571677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7166128"/>
        <c:crosses val="autoZero"/>
        <c:auto val="0"/>
        <c:lblOffset val="100"/>
        <c:baseTimeUnit val="days"/>
      </c:dateAx>
      <c:valAx>
        <c:axId val="357166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$ USD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57167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9524</xdr:rowOff>
    </xdr:from>
    <xdr:to>
      <xdr:col>8</xdr:col>
      <xdr:colOff>733425</xdr:colOff>
      <xdr:row>24</xdr:row>
      <xdr:rowOff>95249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31AEA73-8DDB-4F93-B2E5-F4990DD970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>
    <tabColor rgb="FFFFFF00"/>
  </sheetPr>
  <dimension ref="A1:K190"/>
  <sheetViews>
    <sheetView tabSelected="1" zoomScale="85" zoomScaleNormal="85" workbookViewId="0">
      <pane ySplit="1" topLeftCell="A2" activePane="bottomLeft" state="frozen"/>
      <selection sqref="A1:F76"/>
      <selection pane="bottomLeft"/>
    </sheetView>
  </sheetViews>
  <sheetFormatPr defaultRowHeight="14.25" x14ac:dyDescent="0.2"/>
  <cols>
    <col min="1" max="1" width="74.42578125" style="13" bestFit="1" customWidth="1"/>
    <col min="2" max="4" width="13.42578125" style="52" bestFit="1" customWidth="1"/>
    <col min="5" max="5" width="14.28515625" style="52" bestFit="1" customWidth="1"/>
    <col min="6" max="6" width="13.42578125" style="52" bestFit="1" customWidth="1"/>
    <col min="7" max="9" width="13.42578125" style="52" customWidth="1"/>
    <col min="10" max="10" width="27.42578125" style="48" bestFit="1" customWidth="1"/>
    <col min="11" max="11" width="11.5703125" style="48" bestFit="1" customWidth="1"/>
    <col min="12" max="16384" width="9.140625" style="48"/>
  </cols>
  <sheetData>
    <row r="1" spans="1:11" ht="15" x14ac:dyDescent="0.25">
      <c r="A1" s="22" t="s">
        <v>147</v>
      </c>
      <c r="B1" s="23">
        <v>2013</v>
      </c>
      <c r="C1" s="23">
        <v>2014</v>
      </c>
      <c r="D1" s="23">
        <v>2015</v>
      </c>
      <c r="E1" s="23">
        <v>2016</v>
      </c>
      <c r="F1" s="23">
        <v>2017</v>
      </c>
      <c r="G1" s="23">
        <v>2018</v>
      </c>
      <c r="H1" s="23">
        <v>2019</v>
      </c>
      <c r="I1" s="23">
        <v>2020</v>
      </c>
      <c r="J1" s="47" t="s">
        <v>143</v>
      </c>
      <c r="K1" s="47" t="s">
        <v>194</v>
      </c>
    </row>
    <row r="2" spans="1:11" ht="15" x14ac:dyDescent="0.25">
      <c r="A2" s="111" t="s">
        <v>188</v>
      </c>
      <c r="B2" s="111"/>
      <c r="C2" s="111"/>
      <c r="D2" s="111"/>
      <c r="E2" s="111"/>
      <c r="F2" s="111"/>
      <c r="G2" s="111"/>
      <c r="H2" s="111"/>
      <c r="I2" s="111"/>
      <c r="J2" s="47"/>
    </row>
    <row r="3" spans="1:11" x14ac:dyDescent="0.2">
      <c r="A3" s="24" t="s">
        <v>0</v>
      </c>
      <c r="B3" s="25">
        <v>287937</v>
      </c>
      <c r="C3" s="25">
        <v>290541</v>
      </c>
      <c r="D3" s="25">
        <v>373805</v>
      </c>
      <c r="E3" s="25">
        <v>377334</v>
      </c>
      <c r="F3" s="25">
        <v>380767</v>
      </c>
      <c r="G3" s="25">
        <v>374401</v>
      </c>
      <c r="H3" s="25">
        <v>395664</v>
      </c>
      <c r="I3" s="25">
        <v>137003</v>
      </c>
    </row>
    <row r="4" spans="1:11" x14ac:dyDescent="0.2">
      <c r="A4" s="24" t="s">
        <v>1</v>
      </c>
      <c r="B4" s="26" t="s">
        <v>2</v>
      </c>
      <c r="C4" s="27">
        <v>8.9999999999999993E-3</v>
      </c>
      <c r="D4" s="27">
        <v>0.28660000000000002</v>
      </c>
      <c r="E4" s="27">
        <v>9.4000000000000004E-3</v>
      </c>
      <c r="F4" s="27">
        <v>9.1000000000000004E-3</v>
      </c>
      <c r="G4" s="27">
        <v>-1.67E-2</v>
      </c>
      <c r="H4" s="27">
        <v>5.6800000000000003E-2</v>
      </c>
      <c r="I4" s="27">
        <v>-0.65369999999999995</v>
      </c>
    </row>
    <row r="5" spans="1:11" x14ac:dyDescent="0.2">
      <c r="A5" s="24" t="s">
        <v>3</v>
      </c>
      <c r="B5" s="25">
        <v>124952</v>
      </c>
      <c r="C5" s="25">
        <v>118577</v>
      </c>
      <c r="D5" s="25">
        <v>156377</v>
      </c>
      <c r="E5" s="25">
        <v>176735</v>
      </c>
      <c r="F5" s="25">
        <v>198540</v>
      </c>
      <c r="G5" s="25">
        <v>170617</v>
      </c>
      <c r="H5" s="25">
        <v>184247</v>
      </c>
      <c r="I5" s="25">
        <v>119057</v>
      </c>
    </row>
    <row r="6" spans="1:11" x14ac:dyDescent="0.2">
      <c r="A6" s="24" t="s">
        <v>4</v>
      </c>
      <c r="B6" s="25">
        <v>88267</v>
      </c>
      <c r="C6" s="25">
        <v>85647</v>
      </c>
      <c r="D6" s="25">
        <v>114590</v>
      </c>
      <c r="E6" s="25">
        <v>130782</v>
      </c>
      <c r="F6" s="25">
        <v>132295</v>
      </c>
      <c r="G6" s="25">
        <v>114286</v>
      </c>
      <c r="H6" s="25">
        <v>121269</v>
      </c>
      <c r="I6" s="25">
        <v>66353</v>
      </c>
    </row>
    <row r="7" spans="1:11" x14ac:dyDescent="0.2">
      <c r="A7" s="24" t="s">
        <v>5</v>
      </c>
      <c r="B7" s="25">
        <v>36685</v>
      </c>
      <c r="C7" s="25">
        <v>32930</v>
      </c>
      <c r="D7" s="25">
        <v>41787</v>
      </c>
      <c r="E7" s="25">
        <v>45953</v>
      </c>
      <c r="F7" s="25">
        <v>66245</v>
      </c>
      <c r="G7" s="25">
        <v>56331</v>
      </c>
      <c r="H7" s="25">
        <v>62978</v>
      </c>
      <c r="I7" s="25">
        <v>52704</v>
      </c>
    </row>
    <row r="8" spans="1:11" x14ac:dyDescent="0.2">
      <c r="A8" s="24" t="s">
        <v>6</v>
      </c>
      <c r="B8" s="25">
        <v>16239</v>
      </c>
      <c r="C8" s="25">
        <v>17764</v>
      </c>
      <c r="D8" s="25">
        <v>21361</v>
      </c>
      <c r="E8" s="25">
        <v>25532</v>
      </c>
      <c r="F8" s="25">
        <v>29915</v>
      </c>
      <c r="G8" s="25">
        <v>33903</v>
      </c>
      <c r="H8" s="25">
        <v>35630</v>
      </c>
      <c r="I8" s="25">
        <v>36155</v>
      </c>
    </row>
    <row r="9" spans="1:11" x14ac:dyDescent="0.2">
      <c r="A9" s="24" t="s">
        <v>7</v>
      </c>
      <c r="B9" s="25">
        <v>2854</v>
      </c>
      <c r="C9" s="25">
        <v>2988</v>
      </c>
      <c r="D9" s="25">
        <v>3285</v>
      </c>
      <c r="E9" s="25">
        <v>3235</v>
      </c>
      <c r="F9" s="25">
        <v>4319</v>
      </c>
      <c r="G9" s="25">
        <v>5507</v>
      </c>
      <c r="H9" s="25">
        <v>6290</v>
      </c>
      <c r="I9" s="25">
        <v>6565</v>
      </c>
    </row>
    <row r="10" spans="1:11" x14ac:dyDescent="0.2">
      <c r="A10" s="24" t="s">
        <v>148</v>
      </c>
      <c r="B10" s="25">
        <v>17592</v>
      </c>
      <c r="C10" s="25">
        <v>12178</v>
      </c>
      <c r="D10" s="25">
        <v>17141</v>
      </c>
      <c r="E10" s="25">
        <v>17186</v>
      </c>
      <c r="F10" s="25">
        <v>32011</v>
      </c>
      <c r="G10" s="25">
        <v>16921</v>
      </c>
      <c r="H10" s="25">
        <v>21058</v>
      </c>
      <c r="I10" s="25">
        <v>9984</v>
      </c>
    </row>
    <row r="11" spans="1:11" x14ac:dyDescent="0.2">
      <c r="A11" s="24" t="s">
        <v>8</v>
      </c>
      <c r="B11" s="26" t="s">
        <v>2</v>
      </c>
      <c r="C11" s="28">
        <f>(C5-B5)/B5</f>
        <v>-5.1019591523144885E-2</v>
      </c>
      <c r="D11" s="27">
        <f t="shared" ref="D11:E11" si="0">(D5-C5)/C5</f>
        <v>0.31878020189412787</v>
      </c>
      <c r="E11" s="27">
        <f t="shared" si="0"/>
        <v>0.13018538531881288</v>
      </c>
      <c r="F11" s="27">
        <f t="shared" ref="F11" si="1">(F5-E5)/E5</f>
        <v>0.1233768070840524</v>
      </c>
      <c r="G11" s="27">
        <f t="shared" ref="G11" si="2">(G5-F5)/F5</f>
        <v>-0.14064168429535609</v>
      </c>
      <c r="H11" s="27">
        <f t="shared" ref="H11" si="3">(H5-G5)/G5</f>
        <v>7.9886529478305213E-2</v>
      </c>
      <c r="I11" s="27">
        <f t="shared" ref="I11" si="4">(I5-H5)/H5</f>
        <v>-0.35381851536252967</v>
      </c>
      <c r="J11" s="48" t="str">
        <f ca="1">getformula(I11)</f>
        <v>&lt;--  =(I5-H5)/H5</v>
      </c>
    </row>
    <row r="12" spans="1:11" x14ac:dyDescent="0.2">
      <c r="A12" s="24" t="s">
        <v>9</v>
      </c>
      <c r="B12" s="25">
        <v>162985</v>
      </c>
      <c r="C12" s="25">
        <v>171964</v>
      </c>
      <c r="D12" s="25">
        <v>217428</v>
      </c>
      <c r="E12" s="25">
        <v>200599</v>
      </c>
      <c r="F12" s="25">
        <v>182227</v>
      </c>
      <c r="G12" s="25">
        <v>203784</v>
      </c>
      <c r="H12" s="25">
        <v>211417</v>
      </c>
      <c r="I12" s="25">
        <v>17946</v>
      </c>
    </row>
    <row r="13" spans="1:11" x14ac:dyDescent="0.2">
      <c r="A13" s="24" t="s">
        <v>10</v>
      </c>
      <c r="B13" s="26" t="s">
        <v>2</v>
      </c>
      <c r="C13" s="27">
        <v>5.5100000000000003E-2</v>
      </c>
      <c r="D13" s="27">
        <v>0.26440000000000002</v>
      </c>
      <c r="E13" s="28">
        <v>-7.7399999999999997E-2</v>
      </c>
      <c r="F13" s="28">
        <v>-9.1600000000000001E-2</v>
      </c>
      <c r="G13" s="28">
        <v>0.1183</v>
      </c>
      <c r="H13" s="28">
        <v>3.7499999999999999E-2</v>
      </c>
      <c r="I13" s="28">
        <v>-0.91510000000000002</v>
      </c>
    </row>
    <row r="14" spans="1:11" x14ac:dyDescent="0.2">
      <c r="A14" s="24" t="s">
        <v>11</v>
      </c>
      <c r="B14" s="26" t="s">
        <v>2</v>
      </c>
      <c r="C14" s="26" t="s">
        <v>2</v>
      </c>
      <c r="D14" s="26" t="s">
        <v>2</v>
      </c>
      <c r="E14" s="26" t="s">
        <v>2</v>
      </c>
      <c r="F14" s="27">
        <v>0.47860000000000003</v>
      </c>
      <c r="G14" s="27" t="s">
        <v>2</v>
      </c>
      <c r="H14" s="27" t="s">
        <v>2</v>
      </c>
      <c r="I14" s="27">
        <v>0.13100000000000001</v>
      </c>
    </row>
    <row r="15" spans="1:11" x14ac:dyDescent="0.2">
      <c r="A15" s="24" t="s">
        <v>12</v>
      </c>
      <c r="B15" s="25">
        <v>98131</v>
      </c>
      <c r="C15" s="25">
        <v>106898</v>
      </c>
      <c r="D15" s="25">
        <v>121564</v>
      </c>
      <c r="E15" s="25">
        <v>134342</v>
      </c>
      <c r="F15" s="25">
        <v>135656</v>
      </c>
      <c r="G15" s="25">
        <v>133038</v>
      </c>
      <c r="H15" s="25">
        <v>129034</v>
      </c>
      <c r="I15" s="25">
        <v>132933</v>
      </c>
    </row>
    <row r="16" spans="1:11" x14ac:dyDescent="0.2">
      <c r="A16" s="24" t="s">
        <v>149</v>
      </c>
      <c r="B16" s="25">
        <v>14771</v>
      </c>
      <c r="C16" s="25">
        <v>16096</v>
      </c>
      <c r="D16" s="25">
        <v>12730</v>
      </c>
      <c r="E16" s="25">
        <v>16315</v>
      </c>
      <c r="F16" s="25">
        <v>20855</v>
      </c>
      <c r="G16" s="25">
        <v>13728</v>
      </c>
      <c r="H16" s="25">
        <v>5203</v>
      </c>
      <c r="I16" s="25">
        <v>5618</v>
      </c>
    </row>
    <row r="17" spans="1:9" x14ac:dyDescent="0.2">
      <c r="A17" s="24" t="s">
        <v>13</v>
      </c>
      <c r="B17" s="25">
        <v>83360</v>
      </c>
      <c r="C17" s="25">
        <v>90802</v>
      </c>
      <c r="D17" s="25">
        <v>108834</v>
      </c>
      <c r="E17" s="25">
        <v>118027</v>
      </c>
      <c r="F17" s="25">
        <v>114801</v>
      </c>
      <c r="G17" s="25">
        <v>119310</v>
      </c>
      <c r="H17" s="25">
        <v>123831</v>
      </c>
      <c r="I17" s="25">
        <v>127315</v>
      </c>
    </row>
    <row r="18" spans="1:9" x14ac:dyDescent="0.2">
      <c r="A18" s="24" t="s">
        <v>14</v>
      </c>
      <c r="B18" s="26" t="s">
        <v>2</v>
      </c>
      <c r="C18" s="27">
        <v>8.9300000000000004E-2</v>
      </c>
      <c r="D18" s="27">
        <v>0.13719999999999999</v>
      </c>
      <c r="E18" s="27">
        <v>0.1051</v>
      </c>
      <c r="F18" s="27">
        <v>9.7999999999999997E-3</v>
      </c>
      <c r="G18" s="27">
        <v>-1.9300000000000001E-2</v>
      </c>
      <c r="H18" s="27">
        <v>-3.0099999999999998E-2</v>
      </c>
      <c r="I18" s="27">
        <v>3.0200000000000001E-2</v>
      </c>
    </row>
    <row r="19" spans="1:9" x14ac:dyDescent="0.2">
      <c r="A19" s="24" t="s">
        <v>15</v>
      </c>
      <c r="B19" s="25">
        <v>64854</v>
      </c>
      <c r="C19" s="25">
        <v>65066</v>
      </c>
      <c r="D19" s="25">
        <v>95864</v>
      </c>
      <c r="E19" s="25">
        <v>66257</v>
      </c>
      <c r="F19" s="25">
        <v>46571</v>
      </c>
      <c r="G19" s="25">
        <v>70746</v>
      </c>
      <c r="H19" s="25">
        <v>82383</v>
      </c>
      <c r="I19" s="25">
        <v>-114987</v>
      </c>
    </row>
    <row r="20" spans="1:9" x14ac:dyDescent="0.2">
      <c r="A20" s="24" t="s">
        <v>16</v>
      </c>
      <c r="B20" s="25">
        <v>-1258</v>
      </c>
      <c r="C20" s="25">
        <v>4510</v>
      </c>
      <c r="D20" s="25">
        <v>2476</v>
      </c>
      <c r="E20" s="25">
        <v>4111</v>
      </c>
      <c r="F20" s="25">
        <v>17399</v>
      </c>
      <c r="G20" s="25">
        <v>24273</v>
      </c>
      <c r="H20" s="25">
        <v>3567</v>
      </c>
      <c r="I20" s="25">
        <v>9137</v>
      </c>
    </row>
    <row r="21" spans="1:9" x14ac:dyDescent="0.2">
      <c r="A21" s="24" t="s">
        <v>17</v>
      </c>
      <c r="B21" s="25">
        <v>-1012</v>
      </c>
      <c r="C21" s="25">
        <v>-2486</v>
      </c>
      <c r="D21" s="25">
        <v>-5517</v>
      </c>
      <c r="E21" s="25">
        <v>-3978</v>
      </c>
      <c r="F21" s="25">
        <v>1754</v>
      </c>
      <c r="G21" s="25">
        <v>-1796</v>
      </c>
      <c r="H21" s="25">
        <v>-2792</v>
      </c>
      <c r="I21" s="25">
        <v>-378</v>
      </c>
    </row>
    <row r="22" spans="1:9" x14ac:dyDescent="0.2">
      <c r="A22" s="24" t="s">
        <v>18</v>
      </c>
      <c r="B22" s="26">
        <v>55</v>
      </c>
      <c r="C22" s="26">
        <v>405</v>
      </c>
      <c r="D22" s="26">
        <v>968</v>
      </c>
      <c r="E22" s="25">
        <v>1490</v>
      </c>
      <c r="F22" s="25">
        <v>1027</v>
      </c>
      <c r="G22" s="25">
        <v>1844</v>
      </c>
      <c r="H22" s="25">
        <v>2105</v>
      </c>
      <c r="I22" s="25">
        <v>2388</v>
      </c>
    </row>
    <row r="23" spans="1:9" x14ac:dyDescent="0.2">
      <c r="A23" s="24" t="s">
        <v>19</v>
      </c>
      <c r="B23" s="25">
        <v>1345</v>
      </c>
      <c r="C23" s="25">
        <v>1124</v>
      </c>
      <c r="D23" s="25">
        <v>1761</v>
      </c>
      <c r="E23" s="25">
        <v>1805</v>
      </c>
      <c r="F23" s="25">
        <v>1942</v>
      </c>
      <c r="G23" s="25">
        <v>2916</v>
      </c>
      <c r="H23" s="25">
        <v>2793</v>
      </c>
      <c r="I23" s="25">
        <v>7010</v>
      </c>
    </row>
    <row r="24" spans="1:9" x14ac:dyDescent="0.2">
      <c r="A24" s="24" t="s">
        <v>20</v>
      </c>
      <c r="B24" s="26" t="s">
        <v>2</v>
      </c>
      <c r="C24" s="28">
        <v>-0.1643</v>
      </c>
      <c r="D24" s="27">
        <v>0.56669999999999998</v>
      </c>
      <c r="E24" s="27">
        <v>2.5000000000000001E-2</v>
      </c>
      <c r="F24" s="27">
        <v>7.5899999999999995E-2</v>
      </c>
      <c r="G24" s="27">
        <v>0.50149999999999995</v>
      </c>
      <c r="H24" s="27">
        <v>-4.2200000000000001E-2</v>
      </c>
      <c r="I24" s="27">
        <v>1.5098</v>
      </c>
    </row>
    <row r="25" spans="1:9" x14ac:dyDescent="0.2">
      <c r="A25" s="24" t="s">
        <v>21</v>
      </c>
      <c r="B25" s="25">
        <v>1345</v>
      </c>
      <c r="C25" s="25">
        <v>1124</v>
      </c>
      <c r="D25" s="25">
        <v>1761</v>
      </c>
      <c r="E25" s="25">
        <v>1805</v>
      </c>
      <c r="F25" s="25">
        <v>1942</v>
      </c>
      <c r="G25" s="25">
        <v>2916</v>
      </c>
      <c r="H25" s="25">
        <v>2793</v>
      </c>
      <c r="I25" s="25">
        <v>7010</v>
      </c>
    </row>
    <row r="26" spans="1:9" s="53" customFormat="1" x14ac:dyDescent="0.2">
      <c r="A26" s="29" t="s">
        <v>22</v>
      </c>
      <c r="B26" s="30">
        <v>63810</v>
      </c>
      <c r="C26" s="30">
        <v>57351</v>
      </c>
      <c r="D26" s="30">
        <v>87078</v>
      </c>
      <c r="E26" s="30">
        <v>57853</v>
      </c>
      <c r="F26" s="30">
        <v>30011</v>
      </c>
      <c r="G26" s="30">
        <v>43605</v>
      </c>
      <c r="H26" s="30">
        <v>75336</v>
      </c>
      <c r="I26" s="30">
        <v>-129124</v>
      </c>
    </row>
    <row r="27" spans="1:9" s="53" customFormat="1" x14ac:dyDescent="0.2">
      <c r="A27" s="29" t="s">
        <v>23</v>
      </c>
      <c r="B27" s="31" t="s">
        <v>2</v>
      </c>
      <c r="C27" s="32">
        <v>-0.1012</v>
      </c>
      <c r="D27" s="33">
        <v>0.51829999999999998</v>
      </c>
      <c r="E27" s="32">
        <v>-0.33560000000000001</v>
      </c>
      <c r="F27" s="32">
        <v>-0.48130000000000001</v>
      </c>
      <c r="G27" s="32">
        <v>0.45300000000000001</v>
      </c>
      <c r="H27" s="32">
        <v>0.72770000000000001</v>
      </c>
      <c r="I27" s="32">
        <v>-2.714</v>
      </c>
    </row>
    <row r="28" spans="1:9" s="53" customFormat="1" x14ac:dyDescent="0.2">
      <c r="A28" s="29" t="s">
        <v>24</v>
      </c>
      <c r="B28" s="31" t="s">
        <v>2</v>
      </c>
      <c r="C28" s="31" t="s">
        <v>2</v>
      </c>
      <c r="D28" s="31" t="s">
        <v>2</v>
      </c>
      <c r="E28" s="31" t="s">
        <v>2</v>
      </c>
      <c r="F28" s="33">
        <v>7.8799999999999995E-2</v>
      </c>
      <c r="G28" s="33" t="s">
        <v>2</v>
      </c>
      <c r="H28" s="33" t="s">
        <v>2</v>
      </c>
      <c r="I28" s="33">
        <v>-0.9425</v>
      </c>
    </row>
    <row r="29" spans="1:9" s="53" customFormat="1" x14ac:dyDescent="0.2">
      <c r="A29" s="29" t="s">
        <v>25</v>
      </c>
      <c r="B29" s="30">
        <v>16629</v>
      </c>
      <c r="C29" s="30">
        <v>14466</v>
      </c>
      <c r="D29" s="30">
        <v>20052</v>
      </c>
      <c r="E29" s="30">
        <v>16212</v>
      </c>
      <c r="F29" s="30">
        <v>16790</v>
      </c>
      <c r="G29" s="30">
        <v>9518</v>
      </c>
      <c r="H29" s="30">
        <v>16768</v>
      </c>
      <c r="I29" s="30">
        <v>26504</v>
      </c>
    </row>
    <row r="30" spans="1:9" x14ac:dyDescent="0.2">
      <c r="A30" s="24" t="s">
        <v>26</v>
      </c>
      <c r="B30" s="25">
        <v>1068</v>
      </c>
      <c r="C30" s="25">
        <v>3495</v>
      </c>
      <c r="D30" s="25">
        <v>10862</v>
      </c>
      <c r="E30" s="25">
        <v>1396</v>
      </c>
      <c r="F30" s="25">
        <v>6898</v>
      </c>
      <c r="G30" s="25">
        <v>4893</v>
      </c>
      <c r="H30" s="25">
        <v>-2369</v>
      </c>
      <c r="I30" s="25">
        <v>-555</v>
      </c>
    </row>
    <row r="31" spans="1:9" x14ac:dyDescent="0.2">
      <c r="A31" s="24" t="s">
        <v>150</v>
      </c>
      <c r="B31" s="25">
        <v>2662</v>
      </c>
      <c r="C31" s="25">
        <v>10344</v>
      </c>
      <c r="D31" s="25">
        <v>10526</v>
      </c>
      <c r="E31" s="25">
        <v>9873</v>
      </c>
      <c r="F31" s="25">
        <v>13909</v>
      </c>
      <c r="G31" s="25">
        <v>11548</v>
      </c>
      <c r="H31" s="25">
        <v>12375</v>
      </c>
      <c r="I31" s="25">
        <v>3441</v>
      </c>
    </row>
    <row r="32" spans="1:9" x14ac:dyDescent="0.2">
      <c r="A32" s="24" t="s">
        <v>27</v>
      </c>
      <c r="B32" s="25">
        <v>13198</v>
      </c>
      <c r="C32" s="26">
        <v>-433</v>
      </c>
      <c r="D32" s="26">
        <v>518</v>
      </c>
      <c r="E32" s="25">
        <v>3583</v>
      </c>
      <c r="F32" s="25">
        <v>-8748</v>
      </c>
      <c r="G32" s="25">
        <v>-5993</v>
      </c>
      <c r="H32" s="25">
        <v>3913</v>
      </c>
      <c r="I32" s="25">
        <v>10801</v>
      </c>
    </row>
    <row r="33" spans="1:10" x14ac:dyDescent="0.2">
      <c r="A33" s="24" t="s">
        <v>151</v>
      </c>
      <c r="B33" s="26">
        <v>-299</v>
      </c>
      <c r="C33" s="25">
        <v>1060</v>
      </c>
      <c r="D33" s="25">
        <v>-1854</v>
      </c>
      <c r="E33" s="25">
        <v>1360</v>
      </c>
      <c r="F33" s="25">
        <v>4731</v>
      </c>
      <c r="G33" s="25">
        <v>-930</v>
      </c>
      <c r="H33" s="25">
        <v>2849</v>
      </c>
      <c r="I33" s="25">
        <v>12817</v>
      </c>
    </row>
    <row r="34" spans="1:10" x14ac:dyDescent="0.2">
      <c r="A34" s="24" t="s">
        <v>152</v>
      </c>
      <c r="B34" s="25">
        <v>-2757</v>
      </c>
      <c r="C34" s="25">
        <v>-1071</v>
      </c>
      <c r="D34" s="25">
        <v>-2402</v>
      </c>
      <c r="E34" s="25">
        <v>-2321</v>
      </c>
      <c r="F34" s="26">
        <v>-703</v>
      </c>
      <c r="G34" s="26">
        <v>-492</v>
      </c>
      <c r="H34" s="26">
        <v>3</v>
      </c>
      <c r="I34" s="26">
        <v>-1858</v>
      </c>
    </row>
    <row r="35" spans="1:10" x14ac:dyDescent="0.2">
      <c r="A35" s="24" t="s">
        <v>153</v>
      </c>
      <c r="B35" s="26" t="s">
        <v>2</v>
      </c>
      <c r="C35" s="26">
        <v>-426</v>
      </c>
      <c r="D35" s="26">
        <v>-769</v>
      </c>
      <c r="E35" s="26" t="s">
        <v>2</v>
      </c>
      <c r="F35" s="26" t="s">
        <v>2</v>
      </c>
      <c r="G35" s="26" t="s">
        <v>2</v>
      </c>
      <c r="H35" s="26" t="s">
        <v>2</v>
      </c>
      <c r="I35" s="26"/>
    </row>
    <row r="36" spans="1:10" x14ac:dyDescent="0.2">
      <c r="A36" s="24" t="s">
        <v>28</v>
      </c>
      <c r="B36" s="25">
        <v>44424</v>
      </c>
      <c r="C36" s="25">
        <v>41388</v>
      </c>
      <c r="D36" s="25">
        <v>63855</v>
      </c>
      <c r="E36" s="25">
        <v>39320</v>
      </c>
      <c r="F36" s="25">
        <v>12518</v>
      </c>
      <c r="G36" s="25">
        <v>33595</v>
      </c>
      <c r="H36" s="25">
        <v>58571</v>
      </c>
      <c r="I36" s="25">
        <v>-157486</v>
      </c>
    </row>
    <row r="37" spans="1:10" x14ac:dyDescent="0.2">
      <c r="A37" s="24" t="s">
        <v>29</v>
      </c>
      <c r="B37" s="26" t="s">
        <v>2</v>
      </c>
      <c r="C37" s="25">
        <v>2433</v>
      </c>
      <c r="D37" s="25">
        <v>8780</v>
      </c>
      <c r="E37" s="25">
        <v>10532</v>
      </c>
      <c r="F37" s="25">
        <v>10174</v>
      </c>
      <c r="G37" s="25">
        <v>10751</v>
      </c>
      <c r="H37" s="25">
        <v>11705</v>
      </c>
      <c r="I37" s="25">
        <v>-13711</v>
      </c>
    </row>
    <row r="38" spans="1:10" x14ac:dyDescent="0.2">
      <c r="A38" s="24" t="s">
        <v>30</v>
      </c>
      <c r="B38" s="25">
        <v>44424</v>
      </c>
      <c r="C38" s="25">
        <v>38955</v>
      </c>
      <c r="D38" s="25">
        <v>55075</v>
      </c>
      <c r="E38" s="25">
        <v>28788</v>
      </c>
      <c r="F38" s="25">
        <v>2344</v>
      </c>
      <c r="G38" s="25">
        <v>22844</v>
      </c>
      <c r="H38" s="25">
        <v>46866</v>
      </c>
      <c r="I38" s="25">
        <v>-143775</v>
      </c>
    </row>
    <row r="39" spans="1:10" x14ac:dyDescent="0.2">
      <c r="A39" s="24" t="s">
        <v>31</v>
      </c>
      <c r="B39" s="26" t="s">
        <v>2</v>
      </c>
      <c r="C39" s="28">
        <f>(C38-B38)/B38</f>
        <v>-0.12310913019989195</v>
      </c>
      <c r="D39" s="27">
        <f t="shared" ref="D39:E39" si="5">(D38-C38)/C38</f>
        <v>0.41381080734180464</v>
      </c>
      <c r="E39" s="28">
        <f t="shared" si="5"/>
        <v>-0.47729459827507942</v>
      </c>
      <c r="F39" s="28">
        <f t="shared" ref="F39" si="6">(F38-E38)/E38</f>
        <v>-0.91857718493816864</v>
      </c>
      <c r="G39" s="28">
        <f t="shared" ref="G39" si="7">(G38-F38)/F38</f>
        <v>8.7457337883959045</v>
      </c>
      <c r="H39" s="28">
        <f t="shared" ref="H39" si="8">(H38-G38)/G38</f>
        <v>1.0515671511118894</v>
      </c>
      <c r="I39" s="28">
        <f t="shared" ref="I39" si="9">(I38-H38)/H38</f>
        <v>-4.0677890154909742</v>
      </c>
      <c r="J39" s="48" t="str">
        <f ca="1">getformula(I39)</f>
        <v>&lt;--  =(I38-H38)/H38</v>
      </c>
    </row>
    <row r="40" spans="1:10" x14ac:dyDescent="0.2">
      <c r="A40" s="24" t="s">
        <v>32</v>
      </c>
      <c r="B40" s="26" t="s">
        <v>2</v>
      </c>
      <c r="C40" s="26" t="s">
        <v>2</v>
      </c>
      <c r="D40" s="26" t="s">
        <v>2</v>
      </c>
      <c r="E40" s="26" t="s">
        <v>2</v>
      </c>
      <c r="F40" s="27">
        <v>6.1999999999999998E-3</v>
      </c>
      <c r="G40" s="27" t="s">
        <v>2</v>
      </c>
      <c r="H40" s="27" t="s">
        <v>2</v>
      </c>
      <c r="I40" s="27">
        <v>-1.0494000000000001</v>
      </c>
    </row>
    <row r="41" spans="1:10" x14ac:dyDescent="0.2">
      <c r="A41" s="24" t="s">
        <v>154</v>
      </c>
      <c r="B41" s="26">
        <v>-309</v>
      </c>
      <c r="C41" s="26">
        <v>355</v>
      </c>
      <c r="D41" s="26" t="s">
        <v>2</v>
      </c>
      <c r="E41" s="26" t="s">
        <v>2</v>
      </c>
      <c r="F41" s="26" t="s">
        <v>2</v>
      </c>
      <c r="G41" s="26" t="s">
        <v>2</v>
      </c>
      <c r="H41" s="26" t="s">
        <v>2</v>
      </c>
      <c r="I41" s="26" t="s">
        <v>2</v>
      </c>
    </row>
    <row r="42" spans="1:10" x14ac:dyDescent="0.2">
      <c r="A42" s="24" t="s">
        <v>155</v>
      </c>
      <c r="B42" s="26">
        <v>-309</v>
      </c>
      <c r="C42" s="26">
        <v>355</v>
      </c>
      <c r="D42" s="26" t="s">
        <v>2</v>
      </c>
      <c r="E42" s="26" t="s">
        <v>2</v>
      </c>
      <c r="F42" s="26" t="s">
        <v>2</v>
      </c>
      <c r="G42" s="26" t="s">
        <v>2</v>
      </c>
      <c r="H42" s="26" t="s">
        <v>2</v>
      </c>
      <c r="I42" s="26" t="s">
        <v>2</v>
      </c>
    </row>
    <row r="43" spans="1:10" x14ac:dyDescent="0.2">
      <c r="A43" s="24" t="s">
        <v>33</v>
      </c>
      <c r="B43" s="25">
        <v>44733</v>
      </c>
      <c r="C43" s="25">
        <v>38600</v>
      </c>
      <c r="D43" s="25">
        <v>55075</v>
      </c>
      <c r="E43" s="25">
        <v>28788</v>
      </c>
      <c r="F43" s="25">
        <v>2344</v>
      </c>
      <c r="G43" s="25">
        <v>22844</v>
      </c>
      <c r="H43" s="25">
        <v>46866</v>
      </c>
      <c r="I43" s="25">
        <v>-143775</v>
      </c>
    </row>
    <row r="44" spans="1:10" x14ac:dyDescent="0.2">
      <c r="A44" s="24" t="s">
        <v>34</v>
      </c>
      <c r="B44" s="25">
        <v>44115</v>
      </c>
      <c r="C44" s="25">
        <v>39310</v>
      </c>
      <c r="D44" s="25">
        <v>55075</v>
      </c>
      <c r="E44" s="25">
        <v>28788</v>
      </c>
      <c r="F44" s="25">
        <v>2344</v>
      </c>
      <c r="G44" s="25">
        <v>22844</v>
      </c>
      <c r="H44" s="25">
        <v>46866</v>
      </c>
      <c r="I44" s="25">
        <v>-143775</v>
      </c>
    </row>
    <row r="45" spans="1:10" x14ac:dyDescent="0.2">
      <c r="A45" s="24" t="s">
        <v>35</v>
      </c>
      <c r="B45" s="26">
        <v>0.66</v>
      </c>
      <c r="C45" s="26">
        <v>0.57999999999999996</v>
      </c>
      <c r="D45" s="26">
        <v>0.79</v>
      </c>
      <c r="E45" s="26">
        <v>0.43</v>
      </c>
      <c r="F45" s="26">
        <v>0.04</v>
      </c>
      <c r="G45" s="26">
        <v>0.36</v>
      </c>
      <c r="H45" s="26">
        <v>0.76</v>
      </c>
      <c r="I45" s="26">
        <v>-2.4300000000000002</v>
      </c>
    </row>
    <row r="46" spans="1:10" x14ac:dyDescent="0.2">
      <c r="A46" s="24" t="s">
        <v>36</v>
      </c>
      <c r="B46" s="26" t="s">
        <v>2</v>
      </c>
      <c r="C46" s="28">
        <v>-0.1285</v>
      </c>
      <c r="D46" s="27">
        <v>0.37340000000000001</v>
      </c>
      <c r="E46" s="28">
        <v>-0.45569999999999999</v>
      </c>
      <c r="F46" s="28">
        <v>-0.90700000000000003</v>
      </c>
      <c r="G46" s="28">
        <v>8.0549999999999997</v>
      </c>
      <c r="H46" s="28">
        <v>1.1104000000000001</v>
      </c>
      <c r="I46" s="28">
        <v>-4.1752000000000002</v>
      </c>
    </row>
    <row r="47" spans="1:10" x14ac:dyDescent="0.2">
      <c r="A47" s="24" t="s">
        <v>37</v>
      </c>
      <c r="B47" s="25">
        <v>67151</v>
      </c>
      <c r="C47" s="25">
        <v>68346</v>
      </c>
      <c r="D47" s="25">
        <v>69526</v>
      </c>
      <c r="E47" s="25">
        <v>67575</v>
      </c>
      <c r="F47" s="25">
        <v>65380</v>
      </c>
      <c r="G47" s="25">
        <v>63075</v>
      </c>
      <c r="H47" s="25">
        <v>61310</v>
      </c>
      <c r="I47" s="25">
        <v>59237</v>
      </c>
    </row>
    <row r="48" spans="1:10" x14ac:dyDescent="0.2">
      <c r="A48" s="24" t="s">
        <v>38</v>
      </c>
      <c r="B48" s="26">
        <v>0.64</v>
      </c>
      <c r="C48" s="26">
        <v>0.56000000000000005</v>
      </c>
      <c r="D48" s="26">
        <v>0.78</v>
      </c>
      <c r="E48" s="26">
        <v>0.42</v>
      </c>
      <c r="F48" s="26">
        <v>0.04</v>
      </c>
      <c r="G48" s="26">
        <v>0.36</v>
      </c>
      <c r="H48" s="26">
        <v>0.76</v>
      </c>
      <c r="I48" s="26">
        <v>-2.4300000000000002</v>
      </c>
    </row>
    <row r="49" spans="1:9" x14ac:dyDescent="0.2">
      <c r="A49" s="24" t="s">
        <v>39</v>
      </c>
      <c r="B49" s="26" t="s">
        <v>2</v>
      </c>
      <c r="C49" s="28">
        <v>-0.1191</v>
      </c>
      <c r="D49" s="27">
        <v>0.37530000000000002</v>
      </c>
      <c r="E49" s="28">
        <v>-0.45590000000000003</v>
      </c>
      <c r="F49" s="28">
        <v>-0.91520000000000001</v>
      </c>
      <c r="G49" s="28">
        <v>9.1054999999999993</v>
      </c>
      <c r="H49" s="28">
        <v>1.1089</v>
      </c>
      <c r="I49" s="28">
        <v>-4.1844000000000001</v>
      </c>
    </row>
    <row r="50" spans="1:9" x14ac:dyDescent="0.2">
      <c r="A50" s="24" t="s">
        <v>40</v>
      </c>
      <c r="B50" s="25">
        <v>68961</v>
      </c>
      <c r="C50" s="25">
        <v>69754</v>
      </c>
      <c r="D50" s="25">
        <v>71058</v>
      </c>
      <c r="E50" s="25">
        <v>68263</v>
      </c>
      <c r="F50" s="25">
        <v>65540</v>
      </c>
      <c r="G50" s="25">
        <v>63207</v>
      </c>
      <c r="H50" s="25">
        <v>61489</v>
      </c>
      <c r="I50" s="25">
        <v>59237</v>
      </c>
    </row>
    <row r="51" spans="1:9" x14ac:dyDescent="0.2">
      <c r="A51" s="24" t="s">
        <v>41</v>
      </c>
      <c r="B51" s="25">
        <v>101539</v>
      </c>
      <c r="C51" s="25">
        <v>97996</v>
      </c>
      <c r="D51" s="25">
        <v>137651</v>
      </c>
      <c r="E51" s="25">
        <v>112210</v>
      </c>
      <c r="F51" s="25">
        <v>112816</v>
      </c>
      <c r="G51" s="25">
        <v>127077</v>
      </c>
      <c r="H51" s="25">
        <v>145361</v>
      </c>
      <c r="I51" s="25">
        <v>-62283</v>
      </c>
    </row>
    <row r="52" spans="1:9" x14ac:dyDescent="0.2">
      <c r="A52" s="24" t="s">
        <v>42</v>
      </c>
      <c r="B52" s="26" t="s">
        <v>2</v>
      </c>
      <c r="C52" s="28">
        <v>-3.49E-2</v>
      </c>
      <c r="D52" s="27">
        <v>0.4047</v>
      </c>
      <c r="E52" s="28">
        <v>-0.18479999999999999</v>
      </c>
      <c r="F52" s="27">
        <v>5.4000000000000003E-3</v>
      </c>
      <c r="G52" s="27">
        <v>0.12640000000000001</v>
      </c>
      <c r="H52" s="27">
        <v>0.1439</v>
      </c>
      <c r="I52" s="27">
        <v>-1.4285000000000001</v>
      </c>
    </row>
    <row r="53" spans="1:9" x14ac:dyDescent="0.2">
      <c r="A53" s="24" t="s">
        <v>43</v>
      </c>
      <c r="B53" s="26" t="s">
        <v>2</v>
      </c>
      <c r="C53" s="26" t="s">
        <v>2</v>
      </c>
      <c r="D53" s="26" t="s">
        <v>2</v>
      </c>
      <c r="E53" s="26" t="s">
        <v>2</v>
      </c>
      <c r="F53" s="27">
        <v>0.29630000000000001</v>
      </c>
      <c r="G53" s="27" t="s">
        <v>2</v>
      </c>
      <c r="H53" s="27" t="s">
        <v>2</v>
      </c>
      <c r="I53" s="27">
        <v>-0.4546</v>
      </c>
    </row>
    <row r="54" spans="1:9" x14ac:dyDescent="0.2">
      <c r="A54" s="24" t="s">
        <v>15</v>
      </c>
      <c r="B54" s="25">
        <v>64854</v>
      </c>
      <c r="C54" s="25">
        <v>65066</v>
      </c>
      <c r="D54" s="25">
        <v>95864</v>
      </c>
      <c r="E54" s="25">
        <v>66257</v>
      </c>
      <c r="F54" s="25">
        <v>46571</v>
      </c>
      <c r="G54" s="25">
        <v>70746</v>
      </c>
      <c r="H54" s="25">
        <v>82383</v>
      </c>
      <c r="I54" s="25">
        <v>-114987</v>
      </c>
    </row>
    <row r="55" spans="1:9" ht="15" x14ac:dyDescent="0.2">
      <c r="A55" s="112" t="s">
        <v>135</v>
      </c>
      <c r="B55" s="112"/>
      <c r="C55" s="112"/>
      <c r="D55" s="112"/>
      <c r="E55" s="112"/>
      <c r="F55" s="112"/>
      <c r="G55" s="112"/>
      <c r="H55" s="112"/>
      <c r="I55" s="112"/>
    </row>
    <row r="56" spans="1:9" x14ac:dyDescent="0.2">
      <c r="A56" s="36" t="s">
        <v>156</v>
      </c>
      <c r="B56" s="36"/>
      <c r="C56" s="36"/>
      <c r="D56" s="36"/>
      <c r="E56" s="36"/>
      <c r="F56" s="36"/>
      <c r="G56" s="36"/>
      <c r="H56" s="36"/>
      <c r="I56" s="36"/>
    </row>
    <row r="57" spans="1:9" ht="15" x14ac:dyDescent="0.25">
      <c r="A57" s="35" t="s">
        <v>147</v>
      </c>
      <c r="B57" s="23">
        <v>2013</v>
      </c>
      <c r="C57" s="23">
        <v>2014</v>
      </c>
      <c r="D57" s="23">
        <v>2015</v>
      </c>
      <c r="E57" s="23">
        <v>2016</v>
      </c>
      <c r="F57" s="23">
        <v>2017</v>
      </c>
      <c r="G57" s="23">
        <v>2018</v>
      </c>
      <c r="H57" s="23">
        <v>2019</v>
      </c>
      <c r="I57" s="23">
        <v>2020</v>
      </c>
    </row>
    <row r="58" spans="1:9" x14ac:dyDescent="0.2">
      <c r="A58" s="36" t="s">
        <v>44</v>
      </c>
      <c r="B58" s="37">
        <v>29546</v>
      </c>
      <c r="C58" s="37">
        <v>106503</v>
      </c>
      <c r="D58" s="37">
        <v>317449</v>
      </c>
      <c r="E58" s="37">
        <v>204759</v>
      </c>
      <c r="F58" s="37">
        <v>158725</v>
      </c>
      <c r="G58" s="37">
        <v>141590</v>
      </c>
      <c r="H58" s="37">
        <v>109484</v>
      </c>
      <c r="I58" s="37">
        <v>317379</v>
      </c>
    </row>
    <row r="59" spans="1:9" x14ac:dyDescent="0.2">
      <c r="A59" s="36" t="s">
        <v>45</v>
      </c>
      <c r="B59" s="37">
        <v>29546</v>
      </c>
      <c r="C59" s="37">
        <v>106503</v>
      </c>
      <c r="D59" s="37">
        <v>317449</v>
      </c>
      <c r="E59" s="37">
        <v>204759</v>
      </c>
      <c r="F59" s="37">
        <v>158725</v>
      </c>
      <c r="G59" s="37">
        <v>141590</v>
      </c>
      <c r="H59" s="37">
        <v>109484</v>
      </c>
      <c r="I59" s="37">
        <v>317379</v>
      </c>
    </row>
    <row r="60" spans="1:9" x14ac:dyDescent="0.2">
      <c r="A60" s="36" t="s">
        <v>46</v>
      </c>
      <c r="B60" s="38" t="s">
        <v>2</v>
      </c>
      <c r="C60" s="27">
        <v>2.6046999999999998</v>
      </c>
      <c r="D60" s="27">
        <v>1.9806999999999999</v>
      </c>
      <c r="E60" s="28">
        <v>-0.35499999999999998</v>
      </c>
      <c r="F60" s="28">
        <v>-0.2248</v>
      </c>
      <c r="G60" s="28">
        <v>-0.108</v>
      </c>
      <c r="H60" s="28">
        <v>-0.2268</v>
      </c>
      <c r="I60" s="28">
        <v>1.8989</v>
      </c>
    </row>
    <row r="61" spans="1:9" x14ac:dyDescent="0.2">
      <c r="A61" s="36" t="s">
        <v>47</v>
      </c>
      <c r="B61" s="27">
        <v>6.1400000000000003E-2</v>
      </c>
      <c r="C61" s="27">
        <v>0.1714</v>
      </c>
      <c r="D61" s="27">
        <v>0.34100000000000003</v>
      </c>
      <c r="E61" s="27">
        <v>0.23880000000000001</v>
      </c>
      <c r="F61" s="27">
        <v>0.1832</v>
      </c>
      <c r="G61" s="27">
        <v>0.16209999999999999</v>
      </c>
      <c r="H61" s="27">
        <v>0.1231</v>
      </c>
      <c r="I61" s="27">
        <v>0.31809999999999999</v>
      </c>
    </row>
    <row r="62" spans="1:9" x14ac:dyDescent="0.2">
      <c r="A62" s="36" t="s">
        <v>48</v>
      </c>
      <c r="B62" s="37">
        <v>90409</v>
      </c>
      <c r="C62" s="37">
        <v>91595</v>
      </c>
      <c r="D62" s="37">
        <v>117049</v>
      </c>
      <c r="E62" s="37">
        <v>118329</v>
      </c>
      <c r="F62" s="37">
        <v>156001</v>
      </c>
      <c r="G62" s="37">
        <v>120220</v>
      </c>
      <c r="H62" s="37">
        <v>127108</v>
      </c>
      <c r="I62" s="37">
        <v>91237</v>
      </c>
    </row>
    <row r="63" spans="1:9" x14ac:dyDescent="0.2">
      <c r="A63" s="36" t="s">
        <v>49</v>
      </c>
      <c r="B63" s="37">
        <v>73074</v>
      </c>
      <c r="C63" s="37">
        <v>76051</v>
      </c>
      <c r="D63" s="37">
        <v>97981</v>
      </c>
      <c r="E63" s="37">
        <v>96349</v>
      </c>
      <c r="F63" s="37">
        <v>130546</v>
      </c>
      <c r="G63" s="37">
        <v>120220</v>
      </c>
      <c r="H63" s="37">
        <v>127108</v>
      </c>
      <c r="I63" s="37">
        <v>91237</v>
      </c>
    </row>
    <row r="64" spans="1:9" x14ac:dyDescent="0.2">
      <c r="A64" s="36" t="s">
        <v>50</v>
      </c>
      <c r="B64" s="37">
        <v>73961</v>
      </c>
      <c r="C64" s="37">
        <v>76998</v>
      </c>
      <c r="D64" s="37">
        <v>99695</v>
      </c>
      <c r="E64" s="37">
        <v>97599</v>
      </c>
      <c r="F64" s="37">
        <v>132513</v>
      </c>
      <c r="G64" s="37">
        <v>123250</v>
      </c>
      <c r="H64" s="37">
        <v>132246</v>
      </c>
      <c r="I64" s="37">
        <v>105532</v>
      </c>
    </row>
    <row r="65" spans="1:9" x14ac:dyDescent="0.2">
      <c r="A65" s="36" t="s">
        <v>51</v>
      </c>
      <c r="B65" s="38">
        <v>-887</v>
      </c>
      <c r="C65" s="38">
        <v>-947</v>
      </c>
      <c r="D65" s="37">
        <v>-1714</v>
      </c>
      <c r="E65" s="37">
        <v>-1250</v>
      </c>
      <c r="F65" s="37">
        <v>-1967</v>
      </c>
      <c r="G65" s="37">
        <v>-3030</v>
      </c>
      <c r="H65" s="37">
        <v>-5138</v>
      </c>
      <c r="I65" s="37">
        <v>-14295</v>
      </c>
    </row>
    <row r="66" spans="1:9" x14ac:dyDescent="0.2">
      <c r="A66" s="36" t="s">
        <v>52</v>
      </c>
      <c r="B66" s="37">
        <v>17335</v>
      </c>
      <c r="C66" s="37">
        <v>15544</v>
      </c>
      <c r="D66" s="37">
        <v>19068</v>
      </c>
      <c r="E66" s="37">
        <v>21980</v>
      </c>
      <c r="F66" s="37">
        <v>25455</v>
      </c>
      <c r="G66" s="37" t="s">
        <v>2</v>
      </c>
      <c r="H66" s="37" t="s">
        <v>2</v>
      </c>
      <c r="I66" s="37" t="s">
        <v>2</v>
      </c>
    </row>
    <row r="67" spans="1:9" x14ac:dyDescent="0.2">
      <c r="A67" s="36" t="s">
        <v>53</v>
      </c>
      <c r="B67" s="38" t="s">
        <v>2</v>
      </c>
      <c r="C67" s="27">
        <v>1.3100000000000001E-2</v>
      </c>
      <c r="D67" s="27">
        <v>0.27789999999999998</v>
      </c>
      <c r="E67" s="27">
        <v>1.09E-2</v>
      </c>
      <c r="F67" s="27">
        <v>0.31840000000000002</v>
      </c>
      <c r="G67" s="27">
        <v>-0.22939999999999999</v>
      </c>
      <c r="H67" s="27">
        <v>5.7299999999999997E-2</v>
      </c>
      <c r="I67" s="27">
        <v>-0.28220000000000001</v>
      </c>
    </row>
    <row r="68" spans="1:9" x14ac:dyDescent="0.2">
      <c r="A68" s="36" t="s">
        <v>54</v>
      </c>
      <c r="B68" s="39">
        <v>3.18</v>
      </c>
      <c r="C68" s="39">
        <v>3.17</v>
      </c>
      <c r="D68" s="39">
        <v>3.19</v>
      </c>
      <c r="E68" s="39">
        <v>3.19</v>
      </c>
      <c r="F68" s="39">
        <v>2.44</v>
      </c>
      <c r="G68" s="39">
        <v>3.11</v>
      </c>
      <c r="H68" s="39">
        <v>3.11</v>
      </c>
      <c r="I68" s="39">
        <v>1.5</v>
      </c>
    </row>
    <row r="69" spans="1:9" x14ac:dyDescent="0.2">
      <c r="A69" s="36" t="s">
        <v>55</v>
      </c>
      <c r="B69" s="37">
        <v>9825</v>
      </c>
      <c r="C69" s="37">
        <v>17063</v>
      </c>
      <c r="D69" s="37">
        <v>38753</v>
      </c>
      <c r="E69" s="37">
        <v>42121</v>
      </c>
      <c r="F69" s="37">
        <v>30788</v>
      </c>
      <c r="G69" s="37">
        <v>44560</v>
      </c>
      <c r="H69" s="37">
        <v>42989</v>
      </c>
      <c r="I69" s="37">
        <v>39580</v>
      </c>
    </row>
    <row r="70" spans="1:9" x14ac:dyDescent="0.2">
      <c r="A70" s="36" t="s">
        <v>157</v>
      </c>
      <c r="B70" s="37">
        <v>5004</v>
      </c>
      <c r="C70" s="37">
        <v>6705</v>
      </c>
      <c r="D70" s="37">
        <v>10375</v>
      </c>
      <c r="E70" s="37">
        <v>10303</v>
      </c>
      <c r="F70" s="37">
        <v>6981</v>
      </c>
      <c r="G70" s="37">
        <v>10122</v>
      </c>
      <c r="H70" s="37">
        <v>11843</v>
      </c>
      <c r="I70" s="37">
        <v>6470</v>
      </c>
    </row>
    <row r="71" spans="1:9" x14ac:dyDescent="0.2">
      <c r="A71" s="36" t="s">
        <v>158</v>
      </c>
      <c r="B71" s="38">
        <v>500</v>
      </c>
      <c r="C71" s="37">
        <v>1211</v>
      </c>
      <c r="D71" s="37">
        <v>2628</v>
      </c>
      <c r="E71" s="37">
        <v>3818</v>
      </c>
      <c r="F71" s="37">
        <v>2601</v>
      </c>
      <c r="G71" s="37">
        <v>4733</v>
      </c>
      <c r="H71" s="37">
        <v>4608</v>
      </c>
      <c r="I71" s="37">
        <v>3014</v>
      </c>
    </row>
    <row r="72" spans="1:9" x14ac:dyDescent="0.2">
      <c r="A72" s="36" t="s">
        <v>159</v>
      </c>
      <c r="B72" s="37">
        <v>4321</v>
      </c>
      <c r="C72" s="37">
        <v>9147</v>
      </c>
      <c r="D72" s="37">
        <v>25750</v>
      </c>
      <c r="E72" s="37">
        <v>28000</v>
      </c>
      <c r="F72" s="37">
        <v>21206</v>
      </c>
      <c r="G72" s="37">
        <v>29705</v>
      </c>
      <c r="H72" s="37">
        <v>26538</v>
      </c>
      <c r="I72" s="37">
        <v>30096</v>
      </c>
    </row>
    <row r="73" spans="1:9" x14ac:dyDescent="0.2">
      <c r="A73" s="36" t="s">
        <v>56</v>
      </c>
      <c r="B73" s="37">
        <v>3602</v>
      </c>
      <c r="C73" s="37">
        <v>4946</v>
      </c>
      <c r="D73" s="37">
        <v>6498</v>
      </c>
      <c r="E73" s="37">
        <v>6626</v>
      </c>
      <c r="F73" s="37">
        <v>7549</v>
      </c>
      <c r="G73" s="37">
        <v>10294</v>
      </c>
      <c r="H73" s="37">
        <v>10237</v>
      </c>
      <c r="I73" s="37">
        <v>10420</v>
      </c>
    </row>
    <row r="74" spans="1:9" x14ac:dyDescent="0.2">
      <c r="A74" s="36" t="s">
        <v>57</v>
      </c>
      <c r="B74" s="37">
        <v>3602</v>
      </c>
      <c r="C74" s="37">
        <v>4946</v>
      </c>
      <c r="D74" s="37">
        <v>6498</v>
      </c>
      <c r="E74" s="37">
        <v>6626</v>
      </c>
      <c r="F74" s="37">
        <v>7549</v>
      </c>
      <c r="G74" s="37">
        <v>10294</v>
      </c>
      <c r="H74" s="37">
        <v>10237</v>
      </c>
      <c r="I74" s="37">
        <v>10420</v>
      </c>
    </row>
    <row r="75" spans="1:9" x14ac:dyDescent="0.2">
      <c r="A75" s="36" t="s">
        <v>58</v>
      </c>
      <c r="B75" s="37">
        <v>133382</v>
      </c>
      <c r="C75" s="37">
        <v>220107</v>
      </c>
      <c r="D75" s="37">
        <v>479749</v>
      </c>
      <c r="E75" s="37">
        <v>371835</v>
      </c>
      <c r="F75" s="37">
        <v>353063</v>
      </c>
      <c r="G75" s="37">
        <v>316664</v>
      </c>
      <c r="H75" s="37">
        <v>289818</v>
      </c>
      <c r="I75" s="37">
        <v>458616</v>
      </c>
    </row>
    <row r="76" spans="1:9" x14ac:dyDescent="0.2">
      <c r="A76" s="36" t="s">
        <v>59</v>
      </c>
      <c r="B76" s="37">
        <v>132847</v>
      </c>
      <c r="C76" s="37">
        <v>183424</v>
      </c>
      <c r="D76" s="37">
        <v>218267</v>
      </c>
      <c r="E76" s="37">
        <v>245415</v>
      </c>
      <c r="F76" s="37">
        <v>276781</v>
      </c>
      <c r="G76" s="37">
        <v>280658</v>
      </c>
      <c r="H76" s="37">
        <v>306849</v>
      </c>
      <c r="I76" s="37">
        <v>277397</v>
      </c>
    </row>
    <row r="77" spans="1:9" x14ac:dyDescent="0.2">
      <c r="A77" s="36" t="s">
        <v>60</v>
      </c>
      <c r="B77" s="37">
        <v>225337</v>
      </c>
      <c r="C77" s="37">
        <v>290436</v>
      </c>
      <c r="D77" s="37">
        <v>328244</v>
      </c>
      <c r="E77" s="37">
        <v>378203</v>
      </c>
      <c r="F77" s="37">
        <v>427511</v>
      </c>
      <c r="G77" s="37">
        <v>451979</v>
      </c>
      <c r="H77" s="37">
        <v>497654</v>
      </c>
      <c r="I77" s="37">
        <v>501384</v>
      </c>
    </row>
    <row r="78" spans="1:9" x14ac:dyDescent="0.2">
      <c r="A78" s="36" t="s">
        <v>61</v>
      </c>
      <c r="B78" s="37">
        <v>15832</v>
      </c>
      <c r="C78" s="37">
        <v>16584</v>
      </c>
      <c r="D78" s="37">
        <v>67150</v>
      </c>
      <c r="E78" s="37">
        <v>69861</v>
      </c>
      <c r="F78" s="37">
        <v>74478</v>
      </c>
      <c r="G78" s="37">
        <v>77468</v>
      </c>
      <c r="H78" s="37">
        <v>80850</v>
      </c>
      <c r="I78" s="37">
        <v>80875</v>
      </c>
    </row>
    <row r="79" spans="1:9" x14ac:dyDescent="0.2">
      <c r="A79" s="36" t="s">
        <v>62</v>
      </c>
      <c r="B79" s="37">
        <v>1593</v>
      </c>
      <c r="C79" s="37">
        <v>8180</v>
      </c>
      <c r="D79" s="37">
        <v>8203</v>
      </c>
      <c r="E79" s="37">
        <v>8203</v>
      </c>
      <c r="F79" s="37">
        <v>8203</v>
      </c>
      <c r="G79" s="37">
        <v>8203</v>
      </c>
      <c r="H79" s="37">
        <v>8203</v>
      </c>
      <c r="I79" s="37">
        <v>8203</v>
      </c>
    </row>
    <row r="80" spans="1:9" x14ac:dyDescent="0.2">
      <c r="A80" s="36" t="s">
        <v>160</v>
      </c>
      <c r="B80" s="37">
        <v>8055</v>
      </c>
      <c r="C80" s="37">
        <v>43250</v>
      </c>
      <c r="D80" s="37">
        <v>9616</v>
      </c>
      <c r="E80" s="37">
        <v>18315</v>
      </c>
      <c r="F80" s="37">
        <v>23398</v>
      </c>
      <c r="G80" s="37">
        <v>24327</v>
      </c>
      <c r="H80" s="37">
        <v>14483</v>
      </c>
      <c r="I80" s="37">
        <v>5660</v>
      </c>
    </row>
    <row r="81" spans="1:9" x14ac:dyDescent="0.2">
      <c r="A81" s="40" t="s">
        <v>63</v>
      </c>
      <c r="B81" s="38" t="s">
        <v>2</v>
      </c>
      <c r="C81" s="38" t="s">
        <v>2</v>
      </c>
      <c r="D81" s="38" t="s">
        <v>2</v>
      </c>
      <c r="E81" s="38" t="s">
        <v>2</v>
      </c>
      <c r="F81" s="38" t="s">
        <v>2</v>
      </c>
      <c r="G81" s="38" t="s">
        <v>2</v>
      </c>
      <c r="H81" s="38">
        <v>17147</v>
      </c>
      <c r="I81" s="38">
        <v>15553</v>
      </c>
    </row>
    <row r="82" spans="1:9" x14ac:dyDescent="0.2">
      <c r="A82" s="36" t="s">
        <v>161</v>
      </c>
      <c r="B82" s="37">
        <v>162783</v>
      </c>
      <c r="C82" s="37">
        <v>184489</v>
      </c>
      <c r="D82" s="37">
        <v>205367</v>
      </c>
      <c r="E82" s="37">
        <v>230629</v>
      </c>
      <c r="F82" s="37">
        <v>270016</v>
      </c>
      <c r="G82" s="37">
        <v>292146</v>
      </c>
      <c r="H82" s="37">
        <v>327684</v>
      </c>
      <c r="I82" s="37">
        <v>342670</v>
      </c>
    </row>
    <row r="83" spans="1:9" x14ac:dyDescent="0.2">
      <c r="A83" s="36" t="s">
        <v>64</v>
      </c>
      <c r="B83" s="37">
        <v>37074</v>
      </c>
      <c r="C83" s="37">
        <v>37933</v>
      </c>
      <c r="D83" s="37">
        <v>37908</v>
      </c>
      <c r="E83" s="37">
        <v>51195</v>
      </c>
      <c r="F83" s="37">
        <v>51416</v>
      </c>
      <c r="G83" s="37">
        <v>49835</v>
      </c>
      <c r="H83" s="37">
        <v>49287</v>
      </c>
      <c r="I83" s="37">
        <v>48423</v>
      </c>
    </row>
    <row r="84" spans="1:9" x14ac:dyDescent="0.2">
      <c r="A84" s="36" t="s">
        <v>65</v>
      </c>
      <c r="B84" s="37">
        <v>92490</v>
      </c>
      <c r="C84" s="37">
        <v>107012</v>
      </c>
      <c r="D84" s="37">
        <v>109977</v>
      </c>
      <c r="E84" s="37">
        <v>132788</v>
      </c>
      <c r="F84" s="37">
        <v>150730</v>
      </c>
      <c r="G84" s="37">
        <v>171321</v>
      </c>
      <c r="H84" s="37">
        <v>190805</v>
      </c>
      <c r="I84" s="37">
        <v>223987</v>
      </c>
    </row>
    <row r="85" spans="1:9" x14ac:dyDescent="0.2">
      <c r="A85" s="36" t="s">
        <v>61</v>
      </c>
      <c r="B85" s="37">
        <v>10410</v>
      </c>
      <c r="C85" s="37">
        <v>10998</v>
      </c>
      <c r="D85" s="37">
        <v>12679</v>
      </c>
      <c r="E85" s="37">
        <v>14877</v>
      </c>
      <c r="F85" s="37">
        <v>17364</v>
      </c>
      <c r="G85" s="37">
        <v>20012</v>
      </c>
      <c r="H85" s="37">
        <v>22931</v>
      </c>
      <c r="I85" s="37">
        <v>25921</v>
      </c>
    </row>
    <row r="86" spans="1:9" x14ac:dyDescent="0.2">
      <c r="A86" s="36" t="s">
        <v>63</v>
      </c>
      <c r="B86" s="37">
        <v>54273</v>
      </c>
      <c r="C86" s="37">
        <v>66736</v>
      </c>
      <c r="D86" s="37">
        <v>77936</v>
      </c>
      <c r="E86" s="37">
        <v>92950</v>
      </c>
      <c r="F86" s="37">
        <v>107861</v>
      </c>
      <c r="G86" s="37">
        <v>124112</v>
      </c>
      <c r="H86" s="37">
        <v>137978</v>
      </c>
      <c r="I86" s="37">
        <v>163300</v>
      </c>
    </row>
    <row r="87" spans="1:9" x14ac:dyDescent="0.2">
      <c r="A87" s="36" t="s">
        <v>161</v>
      </c>
      <c r="B87" s="37">
        <v>54273</v>
      </c>
      <c r="C87" s="37">
        <v>66736</v>
      </c>
      <c r="D87" s="37">
        <v>77936</v>
      </c>
      <c r="E87" s="37">
        <v>92950</v>
      </c>
      <c r="F87" s="37">
        <v>107861</v>
      </c>
      <c r="G87" s="37">
        <v>124112</v>
      </c>
      <c r="H87" s="37">
        <v>137978</v>
      </c>
      <c r="I87" s="37">
        <v>163300</v>
      </c>
    </row>
    <row r="88" spans="1:9" x14ac:dyDescent="0.2">
      <c r="A88" s="36" t="s">
        <v>64</v>
      </c>
      <c r="B88" s="37">
        <v>27807</v>
      </c>
      <c r="C88" s="37">
        <v>29278</v>
      </c>
      <c r="D88" s="37">
        <v>19362</v>
      </c>
      <c r="E88" s="37">
        <v>24961</v>
      </c>
      <c r="F88" s="37">
        <v>25505</v>
      </c>
      <c r="G88" s="37">
        <v>27197</v>
      </c>
      <c r="H88" s="37">
        <v>29011</v>
      </c>
      <c r="I88" s="37">
        <v>33124</v>
      </c>
    </row>
    <row r="89" spans="1:9" x14ac:dyDescent="0.2">
      <c r="A89" s="36" t="s">
        <v>162</v>
      </c>
      <c r="B89" s="37">
        <v>5784</v>
      </c>
      <c r="C89" s="37">
        <v>3384</v>
      </c>
      <c r="D89" s="37">
        <v>2198</v>
      </c>
      <c r="E89" s="37">
        <v>3869</v>
      </c>
      <c r="F89" s="37">
        <v>11358</v>
      </c>
      <c r="G89" s="37">
        <v>5244</v>
      </c>
      <c r="H89" s="37">
        <v>19742</v>
      </c>
      <c r="I89" s="37">
        <v>16612</v>
      </c>
    </row>
    <row r="90" spans="1:9" x14ac:dyDescent="0.2">
      <c r="A90" s="36" t="s">
        <v>163</v>
      </c>
      <c r="B90" s="37">
        <v>5784</v>
      </c>
      <c r="C90" s="37">
        <v>3384</v>
      </c>
      <c r="D90" s="37">
        <v>2198</v>
      </c>
      <c r="E90" s="37">
        <v>1389</v>
      </c>
      <c r="F90" s="37">
        <v>3484</v>
      </c>
      <c r="G90" s="37" t="s">
        <v>2</v>
      </c>
      <c r="H90" s="37">
        <v>15685</v>
      </c>
      <c r="I90" s="37">
        <v>13633</v>
      </c>
    </row>
    <row r="91" spans="1:9" x14ac:dyDescent="0.2">
      <c r="A91" s="36" t="s">
        <v>164</v>
      </c>
      <c r="B91" s="38" t="s">
        <v>2</v>
      </c>
      <c r="C91" s="38" t="s">
        <v>2</v>
      </c>
      <c r="D91" s="38" t="s">
        <v>2</v>
      </c>
      <c r="E91" s="37">
        <v>2480</v>
      </c>
      <c r="F91" s="37">
        <v>7874</v>
      </c>
      <c r="G91" s="37">
        <v>5244</v>
      </c>
      <c r="H91" s="37">
        <v>4057</v>
      </c>
      <c r="I91" s="37">
        <v>2979</v>
      </c>
    </row>
    <row r="92" spans="1:9" x14ac:dyDescent="0.2">
      <c r="A92" s="36" t="s">
        <v>165</v>
      </c>
      <c r="B92" s="37">
        <v>89775</v>
      </c>
      <c r="C92" s="37">
        <v>90292</v>
      </c>
      <c r="D92" s="37">
        <v>101005</v>
      </c>
      <c r="E92" s="37">
        <v>102853</v>
      </c>
      <c r="F92" s="37">
        <v>106747</v>
      </c>
      <c r="G92" s="37">
        <v>136506</v>
      </c>
      <c r="H92" s="37">
        <v>140483</v>
      </c>
      <c r="I92" s="37">
        <v>137399</v>
      </c>
    </row>
    <row r="93" spans="1:9" x14ac:dyDescent="0.2">
      <c r="A93" s="36" t="s">
        <v>66</v>
      </c>
      <c r="B93" s="37">
        <v>66772</v>
      </c>
      <c r="C93" s="37">
        <v>66578</v>
      </c>
      <c r="D93" s="37">
        <v>67977</v>
      </c>
      <c r="E93" s="37">
        <v>69443</v>
      </c>
      <c r="F93" s="37">
        <v>70238</v>
      </c>
      <c r="G93" s="37">
        <v>73122</v>
      </c>
      <c r="H93" s="37">
        <v>69374</v>
      </c>
      <c r="I93" s="37">
        <v>65272</v>
      </c>
    </row>
    <row r="94" spans="1:9" x14ac:dyDescent="0.2">
      <c r="A94" s="36" t="s">
        <v>67</v>
      </c>
      <c r="B94" s="37">
        <v>39027</v>
      </c>
      <c r="C94" s="37">
        <v>39027</v>
      </c>
      <c r="D94" s="37">
        <v>39027</v>
      </c>
      <c r="E94" s="37">
        <v>39027</v>
      </c>
      <c r="F94" s="37">
        <v>39027</v>
      </c>
      <c r="G94" s="37">
        <v>39027</v>
      </c>
      <c r="H94" s="37">
        <v>39027</v>
      </c>
      <c r="I94" s="37">
        <v>39027</v>
      </c>
    </row>
    <row r="95" spans="1:9" x14ac:dyDescent="0.2">
      <c r="A95" s="36" t="s">
        <v>68</v>
      </c>
      <c r="B95" s="37">
        <v>27745</v>
      </c>
      <c r="C95" s="37">
        <v>27551</v>
      </c>
      <c r="D95" s="37">
        <v>28950</v>
      </c>
      <c r="E95" s="37">
        <v>30416</v>
      </c>
      <c r="F95" s="37">
        <v>31211</v>
      </c>
      <c r="G95" s="37">
        <v>34095</v>
      </c>
      <c r="H95" s="37">
        <v>30347</v>
      </c>
      <c r="I95" s="37">
        <v>26245</v>
      </c>
    </row>
    <row r="96" spans="1:9" x14ac:dyDescent="0.2">
      <c r="A96" s="36" t="s">
        <v>166</v>
      </c>
      <c r="B96" s="37">
        <v>28326</v>
      </c>
      <c r="C96" s="37">
        <v>34690</v>
      </c>
      <c r="D96" s="37">
        <v>36058</v>
      </c>
      <c r="E96" s="37">
        <v>43140</v>
      </c>
      <c r="F96" s="37">
        <v>17717</v>
      </c>
      <c r="G96" s="37">
        <v>30142</v>
      </c>
      <c r="H96" s="37">
        <v>38898</v>
      </c>
      <c r="I96" s="37">
        <v>24471</v>
      </c>
    </row>
    <row r="97" spans="1:9" x14ac:dyDescent="0.2">
      <c r="A97" s="36" t="s">
        <v>167</v>
      </c>
      <c r="B97" s="37">
        <v>9294</v>
      </c>
      <c r="C97" s="37">
        <v>25457</v>
      </c>
      <c r="D97" s="37">
        <v>26273</v>
      </c>
      <c r="E97" s="37">
        <v>32963</v>
      </c>
      <c r="F97" s="37">
        <v>6208</v>
      </c>
      <c r="G97" s="37">
        <v>16367</v>
      </c>
      <c r="H97" s="37">
        <v>17921</v>
      </c>
      <c r="I97" s="37">
        <v>5777</v>
      </c>
    </row>
    <row r="98" spans="1:9" x14ac:dyDescent="0.2">
      <c r="A98" s="36" t="s">
        <v>168</v>
      </c>
      <c r="B98" s="37">
        <v>19032</v>
      </c>
      <c r="C98" s="37">
        <v>9233</v>
      </c>
      <c r="D98" s="37">
        <v>9785</v>
      </c>
      <c r="E98" s="37">
        <v>10177</v>
      </c>
      <c r="F98" s="37">
        <v>11509</v>
      </c>
      <c r="G98" s="37">
        <v>13775</v>
      </c>
      <c r="H98" s="37">
        <v>20977</v>
      </c>
      <c r="I98" s="37">
        <v>18694</v>
      </c>
    </row>
    <row r="99" spans="1:9" x14ac:dyDescent="0.2">
      <c r="A99" s="40" t="s">
        <v>69</v>
      </c>
      <c r="B99" s="41">
        <v>481145</v>
      </c>
      <c r="C99" s="41">
        <v>621533</v>
      </c>
      <c r="D99" s="41">
        <v>931020</v>
      </c>
      <c r="E99" s="41">
        <v>857334</v>
      </c>
      <c r="F99" s="41">
        <v>866612</v>
      </c>
      <c r="G99" s="41">
        <v>873600</v>
      </c>
      <c r="H99" s="41">
        <v>889069</v>
      </c>
      <c r="I99" s="41">
        <v>997750</v>
      </c>
    </row>
    <row r="100" spans="1:9" x14ac:dyDescent="0.2">
      <c r="A100" s="40" t="s">
        <v>70</v>
      </c>
      <c r="B100" s="42" t="s">
        <v>2</v>
      </c>
      <c r="C100" s="33">
        <v>0.2918</v>
      </c>
      <c r="D100" s="33">
        <v>0.49790000000000001</v>
      </c>
      <c r="E100" s="32">
        <v>-7.9100000000000004E-2</v>
      </c>
      <c r="F100" s="33">
        <v>1.0800000000000001E-2</v>
      </c>
      <c r="G100" s="33">
        <v>8.0999999999999996E-3</v>
      </c>
      <c r="H100" s="33">
        <v>1.77E-2</v>
      </c>
      <c r="I100" s="33">
        <v>0.1222</v>
      </c>
    </row>
    <row r="101" spans="1:9" x14ac:dyDescent="0.2">
      <c r="A101" s="40" t="s">
        <v>71</v>
      </c>
      <c r="B101" s="42" t="s">
        <v>2</v>
      </c>
      <c r="C101" s="42" t="s">
        <v>2</v>
      </c>
      <c r="D101" s="42" t="s">
        <v>2</v>
      </c>
      <c r="E101" s="42" t="s">
        <v>2</v>
      </c>
      <c r="F101" s="43">
        <v>0.44</v>
      </c>
      <c r="G101" s="43" t="s">
        <v>2</v>
      </c>
      <c r="H101" s="43" t="s">
        <v>2</v>
      </c>
      <c r="I101" s="43">
        <v>0.15</v>
      </c>
    </row>
    <row r="102" spans="1:9" x14ac:dyDescent="0.2">
      <c r="A102" s="40" t="s">
        <v>72</v>
      </c>
      <c r="B102" s="42" t="s">
        <v>2</v>
      </c>
      <c r="C102" s="42" t="s">
        <v>2</v>
      </c>
      <c r="D102" s="42" t="s">
        <v>2</v>
      </c>
      <c r="E102" s="42" t="s">
        <v>2</v>
      </c>
      <c r="F102" s="33">
        <v>2.7000000000000001E-3</v>
      </c>
      <c r="G102" s="33" t="s">
        <v>2</v>
      </c>
      <c r="H102" s="33" t="s">
        <v>2</v>
      </c>
      <c r="I102" s="33">
        <v>-0.15240000000000001</v>
      </c>
    </row>
    <row r="103" spans="1:9" x14ac:dyDescent="0.2">
      <c r="A103" s="44" t="s">
        <v>169</v>
      </c>
      <c r="B103" s="45">
        <v>2013</v>
      </c>
      <c r="C103" s="45">
        <v>2014</v>
      </c>
      <c r="D103" s="45">
        <v>2015</v>
      </c>
      <c r="E103" s="45">
        <v>2016</v>
      </c>
      <c r="F103" s="45">
        <v>2017</v>
      </c>
      <c r="G103" s="45">
        <v>2018</v>
      </c>
      <c r="H103" s="45">
        <v>2019</v>
      </c>
      <c r="I103" s="45">
        <v>2020</v>
      </c>
    </row>
    <row r="104" spans="1:9" x14ac:dyDescent="0.2">
      <c r="A104" s="40" t="s">
        <v>74</v>
      </c>
      <c r="B104" s="42" t="s">
        <v>2</v>
      </c>
      <c r="C104" s="42" t="s">
        <v>2</v>
      </c>
      <c r="D104" s="41">
        <v>2000</v>
      </c>
      <c r="E104" s="42" t="s">
        <v>2</v>
      </c>
      <c r="F104" s="41">
        <v>2000</v>
      </c>
      <c r="G104" s="41" t="s">
        <v>2</v>
      </c>
      <c r="H104" s="41">
        <v>18677</v>
      </c>
      <c r="I104" s="41">
        <v>16634</v>
      </c>
    </row>
    <row r="105" spans="1:9" x14ac:dyDescent="0.2">
      <c r="A105" s="40" t="s">
        <v>222</v>
      </c>
      <c r="B105" s="42" t="s">
        <v>2</v>
      </c>
      <c r="C105" s="42" t="s">
        <v>2</v>
      </c>
      <c r="D105" s="42" t="s">
        <v>2</v>
      </c>
      <c r="E105" s="42" t="s">
        <v>2</v>
      </c>
      <c r="F105" s="42" t="s">
        <v>2</v>
      </c>
      <c r="G105" s="42" t="s">
        <v>2</v>
      </c>
      <c r="H105" s="42">
        <v>18677</v>
      </c>
      <c r="I105" s="42">
        <v>16634</v>
      </c>
    </row>
    <row r="106" spans="1:9" x14ac:dyDescent="0.2">
      <c r="A106" s="40" t="s">
        <v>75</v>
      </c>
      <c r="B106" s="42" t="s">
        <v>2</v>
      </c>
      <c r="C106" s="42" t="s">
        <v>2</v>
      </c>
      <c r="D106" s="41">
        <v>2000</v>
      </c>
      <c r="E106" s="42" t="s">
        <v>2</v>
      </c>
      <c r="F106" s="41">
        <v>2000</v>
      </c>
      <c r="G106" s="41" t="s">
        <v>2</v>
      </c>
      <c r="H106" s="41" t="s">
        <v>2</v>
      </c>
      <c r="I106" s="41" t="s">
        <v>2</v>
      </c>
    </row>
    <row r="107" spans="1:9" x14ac:dyDescent="0.2">
      <c r="A107" s="40" t="s">
        <v>76</v>
      </c>
      <c r="B107" s="41">
        <v>19396</v>
      </c>
      <c r="C107" s="41">
        <v>26145</v>
      </c>
      <c r="D107" s="41">
        <v>23455</v>
      </c>
      <c r="E107" s="41">
        <v>19990</v>
      </c>
      <c r="F107" s="41">
        <v>24235</v>
      </c>
      <c r="G107" s="41">
        <v>32057</v>
      </c>
      <c r="H107" s="41">
        <v>20414</v>
      </c>
      <c r="I107" s="41">
        <v>20837</v>
      </c>
    </row>
    <row r="108" spans="1:9" x14ac:dyDescent="0.2">
      <c r="A108" s="40" t="s">
        <v>77</v>
      </c>
      <c r="B108" s="42" t="s">
        <v>2</v>
      </c>
      <c r="C108" s="33">
        <v>0.34799999999999998</v>
      </c>
      <c r="D108" s="32">
        <v>-0.10290000000000001</v>
      </c>
      <c r="E108" s="32">
        <v>-0.1477</v>
      </c>
      <c r="F108" s="33">
        <v>0.21240000000000001</v>
      </c>
      <c r="G108" s="33">
        <v>0.32279999999999998</v>
      </c>
      <c r="H108" s="33">
        <v>-0.36320000000000002</v>
      </c>
      <c r="I108" s="33">
        <v>2.07E-2</v>
      </c>
    </row>
    <row r="109" spans="1:9" x14ac:dyDescent="0.2">
      <c r="A109" s="40" t="s">
        <v>78</v>
      </c>
      <c r="B109" s="41">
        <v>142164</v>
      </c>
      <c r="C109" s="41">
        <v>163991</v>
      </c>
      <c r="D109" s="41">
        <v>200741</v>
      </c>
      <c r="E109" s="41">
        <v>183474</v>
      </c>
      <c r="F109" s="41">
        <v>213410</v>
      </c>
      <c r="G109" s="41">
        <v>204433</v>
      </c>
      <c r="H109" s="41">
        <v>188654</v>
      </c>
      <c r="I109" s="41">
        <v>170702</v>
      </c>
    </row>
    <row r="110" spans="1:9" x14ac:dyDescent="0.2">
      <c r="A110" s="40" t="s">
        <v>79</v>
      </c>
      <c r="B110" s="41">
        <v>1600</v>
      </c>
      <c r="C110" s="42">
        <v>101.5</v>
      </c>
      <c r="D110" s="41">
        <v>1800</v>
      </c>
      <c r="E110" s="42" t="s">
        <v>2</v>
      </c>
      <c r="F110" s="42" t="s">
        <v>2</v>
      </c>
      <c r="G110" s="42" t="s">
        <v>2</v>
      </c>
      <c r="H110" s="42" t="s">
        <v>2</v>
      </c>
      <c r="I110" s="42" t="s">
        <v>2</v>
      </c>
    </row>
    <row r="111" spans="1:9" x14ac:dyDescent="0.2">
      <c r="A111" s="40" t="s">
        <v>80</v>
      </c>
      <c r="B111" s="41">
        <v>140564</v>
      </c>
      <c r="C111" s="41">
        <v>163889.5</v>
      </c>
      <c r="D111" s="41">
        <v>198941</v>
      </c>
      <c r="E111" s="41">
        <v>183474</v>
      </c>
      <c r="F111" s="41">
        <v>213410</v>
      </c>
      <c r="G111" s="41">
        <v>204433</v>
      </c>
      <c r="H111" s="41">
        <v>188654</v>
      </c>
      <c r="I111" s="41">
        <v>170702</v>
      </c>
    </row>
    <row r="112" spans="1:9" x14ac:dyDescent="0.2">
      <c r="A112" s="40" t="s">
        <v>81</v>
      </c>
      <c r="B112" s="41">
        <v>161560</v>
      </c>
      <c r="C112" s="41">
        <v>190136</v>
      </c>
      <c r="D112" s="41">
        <v>226196</v>
      </c>
      <c r="E112" s="41">
        <v>203464</v>
      </c>
      <c r="F112" s="41">
        <v>239645</v>
      </c>
      <c r="G112" s="41">
        <v>236490</v>
      </c>
      <c r="H112" s="41">
        <v>227745</v>
      </c>
      <c r="I112" s="41">
        <v>208173</v>
      </c>
    </row>
    <row r="113" spans="1:11" x14ac:dyDescent="0.2">
      <c r="A113" s="40" t="s">
        <v>82</v>
      </c>
      <c r="B113" s="43">
        <v>0.83</v>
      </c>
      <c r="C113" s="43">
        <v>1.1599999999999999</v>
      </c>
      <c r="D113" s="43">
        <v>2.12</v>
      </c>
      <c r="E113" s="43">
        <v>1.83</v>
      </c>
      <c r="F113" s="43">
        <v>1.47</v>
      </c>
      <c r="G113" s="43">
        <v>1.34</v>
      </c>
      <c r="H113" s="43">
        <v>1.27</v>
      </c>
      <c r="I113" s="43">
        <v>2.2000000000000002</v>
      </c>
    </row>
    <row r="114" spans="1:11" x14ac:dyDescent="0.2">
      <c r="A114" s="40" t="s">
        <v>83</v>
      </c>
      <c r="B114" s="43">
        <v>0.76</v>
      </c>
      <c r="C114" s="43">
        <v>1.07</v>
      </c>
      <c r="D114" s="43">
        <v>1.95</v>
      </c>
      <c r="E114" s="43">
        <v>1.62</v>
      </c>
      <c r="F114" s="43">
        <v>1.34</v>
      </c>
      <c r="G114" s="43">
        <v>1.1499999999999999</v>
      </c>
      <c r="H114" s="43">
        <v>1.08</v>
      </c>
      <c r="I114" s="43">
        <v>2.0099999999999998</v>
      </c>
    </row>
    <row r="115" spans="1:11" x14ac:dyDescent="0.2">
      <c r="A115" s="40" t="s">
        <v>84</v>
      </c>
      <c r="B115" s="43">
        <v>0.18</v>
      </c>
      <c r="C115" s="43">
        <v>0.56000000000000005</v>
      </c>
      <c r="D115" s="43">
        <v>1.4</v>
      </c>
      <c r="E115" s="43">
        <v>1.01</v>
      </c>
      <c r="F115" s="43">
        <v>0.66</v>
      </c>
      <c r="G115" s="43">
        <v>0.6</v>
      </c>
      <c r="H115" s="43">
        <v>0.48</v>
      </c>
      <c r="I115" s="43">
        <v>1.52</v>
      </c>
    </row>
    <row r="116" spans="1:11" x14ac:dyDescent="0.2">
      <c r="A116" s="40" t="s">
        <v>85</v>
      </c>
      <c r="B116" s="42" t="s">
        <v>2</v>
      </c>
      <c r="C116" s="41">
        <v>4710</v>
      </c>
      <c r="D116" s="41">
        <v>27667</v>
      </c>
      <c r="E116" s="41">
        <v>27316</v>
      </c>
      <c r="F116" s="41">
        <v>23357</v>
      </c>
      <c r="G116" s="41">
        <v>37753</v>
      </c>
      <c r="H116" s="41">
        <v>18229</v>
      </c>
      <c r="I116" s="41">
        <v>305676</v>
      </c>
      <c r="K116" s="54">
        <f>AVERAGE($G$116:$I$116)</f>
        <v>120552.66666666667</v>
      </c>
    </row>
    <row r="117" spans="1:11" x14ac:dyDescent="0.2">
      <c r="A117" s="40" t="s">
        <v>86</v>
      </c>
      <c r="B117" s="42" t="s">
        <v>2</v>
      </c>
      <c r="C117" s="41">
        <v>4710</v>
      </c>
      <c r="D117" s="41">
        <v>27667</v>
      </c>
      <c r="E117" s="41">
        <v>27316</v>
      </c>
      <c r="F117" s="41">
        <v>23357</v>
      </c>
      <c r="G117" s="41">
        <v>37753</v>
      </c>
      <c r="H117" s="41">
        <v>18229</v>
      </c>
      <c r="I117" s="41">
        <v>305676</v>
      </c>
    </row>
    <row r="118" spans="1:11" x14ac:dyDescent="0.2">
      <c r="A118" s="40" t="s">
        <v>87</v>
      </c>
      <c r="B118" s="42" t="s">
        <v>2</v>
      </c>
      <c r="C118" s="41">
        <v>4710</v>
      </c>
      <c r="D118" s="41">
        <v>27667</v>
      </c>
      <c r="E118" s="41">
        <v>27316</v>
      </c>
      <c r="F118" s="41">
        <v>23357</v>
      </c>
      <c r="G118" s="41">
        <v>37753</v>
      </c>
      <c r="H118" s="41">
        <v>18229</v>
      </c>
      <c r="I118" s="41">
        <v>305676</v>
      </c>
    </row>
    <row r="119" spans="1:11" x14ac:dyDescent="0.2">
      <c r="A119" s="40" t="s">
        <v>88</v>
      </c>
      <c r="B119" s="41">
        <v>-24259</v>
      </c>
      <c r="C119" s="41">
        <v>-23058</v>
      </c>
      <c r="D119" s="41">
        <v>-25766</v>
      </c>
      <c r="E119" s="41">
        <v>-20779</v>
      </c>
      <c r="F119" s="41">
        <v>-30708</v>
      </c>
      <c r="G119" s="41">
        <v>-31264</v>
      </c>
      <c r="H119" s="41">
        <v>-23905</v>
      </c>
      <c r="I119" s="41">
        <v>1151</v>
      </c>
    </row>
    <row r="120" spans="1:11" x14ac:dyDescent="0.2">
      <c r="A120" s="40" t="s">
        <v>223</v>
      </c>
      <c r="B120" s="42" t="s">
        <v>2</v>
      </c>
      <c r="C120" s="42" t="s">
        <v>2</v>
      </c>
      <c r="D120" s="42" t="s">
        <v>2</v>
      </c>
      <c r="E120" s="42" t="s">
        <v>2</v>
      </c>
      <c r="F120" s="42" t="s">
        <v>2</v>
      </c>
      <c r="G120" s="42" t="s">
        <v>2</v>
      </c>
      <c r="H120" s="42" t="s">
        <v>2</v>
      </c>
      <c r="I120" s="42">
        <v>19134</v>
      </c>
    </row>
    <row r="121" spans="1:11" x14ac:dyDescent="0.2">
      <c r="A121" s="40" t="s">
        <v>89</v>
      </c>
      <c r="B121" s="41">
        <v>24259</v>
      </c>
      <c r="C121" s="41">
        <v>23058</v>
      </c>
      <c r="D121" s="41">
        <v>25766</v>
      </c>
      <c r="E121" s="41">
        <v>20779</v>
      </c>
      <c r="F121" s="41">
        <v>30708</v>
      </c>
      <c r="G121" s="41">
        <v>31264</v>
      </c>
      <c r="H121" s="41">
        <v>23905</v>
      </c>
      <c r="I121" s="41">
        <v>17983</v>
      </c>
    </row>
    <row r="122" spans="1:11" x14ac:dyDescent="0.2">
      <c r="A122" s="40" t="s">
        <v>90</v>
      </c>
      <c r="B122" s="41">
        <v>161560</v>
      </c>
      <c r="C122" s="41">
        <v>194846</v>
      </c>
      <c r="D122" s="41">
        <v>253863</v>
      </c>
      <c r="E122" s="41">
        <v>230780</v>
      </c>
      <c r="F122" s="41">
        <v>263002</v>
      </c>
      <c r="G122" s="41">
        <v>274243</v>
      </c>
      <c r="H122" s="41">
        <v>245974</v>
      </c>
      <c r="I122" s="41">
        <v>532983</v>
      </c>
    </row>
    <row r="123" spans="1:11" x14ac:dyDescent="0.2">
      <c r="A123" s="40" t="s">
        <v>91</v>
      </c>
      <c r="B123" s="33">
        <v>0.33579999999999999</v>
      </c>
      <c r="C123" s="33">
        <v>0.3135</v>
      </c>
      <c r="D123" s="33">
        <v>0.2727</v>
      </c>
      <c r="E123" s="33">
        <v>0.26919999999999999</v>
      </c>
      <c r="F123" s="33">
        <v>0.30349999999999999</v>
      </c>
      <c r="G123" s="33">
        <v>0.31390000000000001</v>
      </c>
      <c r="H123" s="33">
        <v>0.2767</v>
      </c>
      <c r="I123" s="33">
        <v>0.53420000000000001</v>
      </c>
    </row>
    <row r="124" spans="1:11" x14ac:dyDescent="0.2">
      <c r="A124" s="40" t="s">
        <v>92</v>
      </c>
      <c r="B124" s="41">
        <v>319585</v>
      </c>
      <c r="C124" s="41">
        <v>382775</v>
      </c>
      <c r="D124" s="41">
        <v>623891</v>
      </c>
      <c r="E124" s="41">
        <v>562012</v>
      </c>
      <c r="F124" s="41">
        <v>527746</v>
      </c>
      <c r="G124" s="41">
        <v>512161</v>
      </c>
      <c r="H124" s="41">
        <v>547694</v>
      </c>
      <c r="I124" s="41">
        <v>385489</v>
      </c>
    </row>
    <row r="125" spans="1:11" x14ac:dyDescent="0.2">
      <c r="A125" s="40" t="s">
        <v>93</v>
      </c>
      <c r="B125" s="41">
        <v>327313</v>
      </c>
      <c r="C125" s="41">
        <v>344862</v>
      </c>
      <c r="D125" s="41">
        <v>448310</v>
      </c>
      <c r="E125" s="41">
        <v>439213</v>
      </c>
      <c r="F125" s="41">
        <v>445797</v>
      </c>
      <c r="G125" s="41">
        <v>422455</v>
      </c>
      <c r="H125" s="41">
        <v>423386</v>
      </c>
      <c r="I125" s="41">
        <v>407031</v>
      </c>
    </row>
    <row r="126" spans="1:11" x14ac:dyDescent="0.2">
      <c r="A126" s="40" t="s">
        <v>94</v>
      </c>
      <c r="B126" s="41">
        <v>-43051</v>
      </c>
      <c r="C126" s="41">
        <v>-6259</v>
      </c>
      <c r="D126" s="41">
        <v>19930</v>
      </c>
      <c r="E126" s="41">
        <v>-47366</v>
      </c>
      <c r="F126" s="41">
        <v>-87592</v>
      </c>
      <c r="G126" s="41">
        <v>-85385</v>
      </c>
      <c r="H126" s="41">
        <v>-40253</v>
      </c>
      <c r="I126" s="41">
        <v>-202849</v>
      </c>
    </row>
    <row r="127" spans="1:11" x14ac:dyDescent="0.2">
      <c r="A127" s="40" t="s">
        <v>170</v>
      </c>
      <c r="B127" s="41">
        <v>35323</v>
      </c>
      <c r="C127" s="41">
        <v>44172</v>
      </c>
      <c r="D127" s="41">
        <v>155651</v>
      </c>
      <c r="E127" s="41">
        <v>172104</v>
      </c>
      <c r="F127" s="41">
        <v>174674</v>
      </c>
      <c r="G127" s="41">
        <v>176007</v>
      </c>
      <c r="H127" s="41">
        <v>168599</v>
      </c>
      <c r="I127" s="41">
        <v>181318</v>
      </c>
    </row>
    <row r="128" spans="1:11" x14ac:dyDescent="0.2">
      <c r="A128" s="40" t="s">
        <v>171</v>
      </c>
      <c r="B128" s="42" t="s">
        <v>2</v>
      </c>
      <c r="C128" s="42" t="s">
        <v>2</v>
      </c>
      <c r="D128" s="42" t="s">
        <v>2</v>
      </c>
      <c r="E128" s="41">
        <v>-1939</v>
      </c>
      <c r="F128" s="41">
        <v>-5133</v>
      </c>
      <c r="G128" s="41">
        <v>-916</v>
      </c>
      <c r="H128" s="41">
        <v>-4038</v>
      </c>
      <c r="I128" s="41">
        <v>-11</v>
      </c>
    </row>
    <row r="129" spans="1:10" x14ac:dyDescent="0.2">
      <c r="A129" s="40" t="s">
        <v>95</v>
      </c>
      <c r="B129" s="33">
        <v>0.66420000000000001</v>
      </c>
      <c r="C129" s="33">
        <v>0.6159</v>
      </c>
      <c r="D129" s="33">
        <v>0.67010000000000003</v>
      </c>
      <c r="E129" s="33">
        <v>0.65549999999999997</v>
      </c>
      <c r="F129" s="33">
        <v>0.60899999999999999</v>
      </c>
      <c r="G129" s="33">
        <v>0.58630000000000004</v>
      </c>
      <c r="H129" s="33">
        <v>0.61599999999999999</v>
      </c>
      <c r="I129" s="33">
        <v>0.38640000000000002</v>
      </c>
    </row>
    <row r="130" spans="1:10" x14ac:dyDescent="0.2">
      <c r="A130" s="40" t="s">
        <v>96</v>
      </c>
      <c r="B130" s="41">
        <v>319585</v>
      </c>
      <c r="C130" s="41">
        <v>382775</v>
      </c>
      <c r="D130" s="41">
        <v>623891</v>
      </c>
      <c r="E130" s="41">
        <v>562012</v>
      </c>
      <c r="F130" s="41">
        <v>527746</v>
      </c>
      <c r="G130" s="41">
        <v>512161</v>
      </c>
      <c r="H130" s="41">
        <v>547694</v>
      </c>
      <c r="I130" s="41">
        <v>385489</v>
      </c>
    </row>
    <row r="131" spans="1:10" x14ac:dyDescent="0.2">
      <c r="A131" s="40" t="s">
        <v>97</v>
      </c>
      <c r="B131" s="33">
        <v>0.66420000000000001</v>
      </c>
      <c r="C131" s="33">
        <v>0.6159</v>
      </c>
      <c r="D131" s="33">
        <v>0.67010000000000003</v>
      </c>
      <c r="E131" s="33">
        <v>0.65549999999999997</v>
      </c>
      <c r="F131" s="33">
        <v>0.60899999999999999</v>
      </c>
      <c r="G131" s="33">
        <v>0.58630000000000004</v>
      </c>
      <c r="H131" s="33">
        <v>0.61599999999999999</v>
      </c>
      <c r="I131" s="33">
        <v>0.38640000000000002</v>
      </c>
    </row>
    <row r="132" spans="1:10" x14ac:dyDescent="0.2">
      <c r="A132" s="40" t="s">
        <v>98</v>
      </c>
      <c r="B132" s="42" t="s">
        <v>2</v>
      </c>
      <c r="C132" s="41">
        <v>43912</v>
      </c>
      <c r="D132" s="41">
        <v>53266</v>
      </c>
      <c r="E132" s="41">
        <v>64542</v>
      </c>
      <c r="F132" s="41">
        <v>75864</v>
      </c>
      <c r="G132" s="41">
        <v>87196</v>
      </c>
      <c r="H132" s="41">
        <v>95401</v>
      </c>
      <c r="I132" s="41">
        <v>79278</v>
      </c>
    </row>
    <row r="133" spans="1:10" x14ac:dyDescent="0.2">
      <c r="A133" s="40" t="s">
        <v>99</v>
      </c>
      <c r="B133" s="41">
        <v>319585</v>
      </c>
      <c r="C133" s="41">
        <v>426687</v>
      </c>
      <c r="D133" s="41">
        <v>677157</v>
      </c>
      <c r="E133" s="41">
        <v>626554</v>
      </c>
      <c r="F133" s="41">
        <v>603610</v>
      </c>
      <c r="G133" s="41">
        <v>599357</v>
      </c>
      <c r="H133" s="41">
        <v>643095</v>
      </c>
      <c r="I133" s="41">
        <v>464767</v>
      </c>
    </row>
    <row r="134" spans="1:10" x14ac:dyDescent="0.2">
      <c r="A134" s="40" t="s">
        <v>73</v>
      </c>
      <c r="B134" s="41">
        <f>B122+B133</f>
        <v>481145</v>
      </c>
      <c r="C134" s="41">
        <f t="shared" ref="C134:I134" si="10">C122+C133</f>
        <v>621533</v>
      </c>
      <c r="D134" s="41">
        <f t="shared" si="10"/>
        <v>931020</v>
      </c>
      <c r="E134" s="41">
        <f t="shared" si="10"/>
        <v>857334</v>
      </c>
      <c r="F134" s="41">
        <f t="shared" si="10"/>
        <v>866612</v>
      </c>
      <c r="G134" s="41">
        <f t="shared" si="10"/>
        <v>873600</v>
      </c>
      <c r="H134" s="41">
        <f t="shared" si="10"/>
        <v>889069</v>
      </c>
      <c r="I134" s="41">
        <f t="shared" si="10"/>
        <v>997750</v>
      </c>
      <c r="J134" s="48" t="str" cm="1">
        <f t="array" aca="1" ref="J134" ca="1">getformula(I134)</f>
        <v>&lt;--  =I122+I133</v>
      </c>
    </row>
    <row r="135" spans="1:10" ht="15" x14ac:dyDescent="0.2">
      <c r="A135" s="113" t="s">
        <v>136</v>
      </c>
      <c r="B135" s="113"/>
      <c r="C135" s="113"/>
      <c r="D135" s="113"/>
      <c r="E135" s="113"/>
      <c r="F135" s="113"/>
      <c r="G135" s="113"/>
      <c r="H135" s="113"/>
      <c r="I135" s="113"/>
    </row>
    <row r="136" spans="1:10" ht="15" x14ac:dyDescent="0.25">
      <c r="A136" s="35" t="s">
        <v>147</v>
      </c>
      <c r="B136" s="23">
        <v>2013</v>
      </c>
      <c r="C136" s="23">
        <v>2014</v>
      </c>
      <c r="D136" s="23">
        <v>2015</v>
      </c>
      <c r="E136" s="23">
        <v>2016</v>
      </c>
      <c r="F136" s="23">
        <v>2017</v>
      </c>
      <c r="G136" s="23">
        <v>2018</v>
      </c>
      <c r="H136" s="23">
        <v>2019</v>
      </c>
      <c r="I136" s="23">
        <v>2020</v>
      </c>
    </row>
    <row r="137" spans="1:10" x14ac:dyDescent="0.2">
      <c r="A137" s="36" t="s">
        <v>100</v>
      </c>
      <c r="B137" s="37">
        <v>44115</v>
      </c>
      <c r="C137" s="37">
        <v>42169</v>
      </c>
      <c r="D137" s="37">
        <v>64624</v>
      </c>
      <c r="E137" s="37">
        <v>39320</v>
      </c>
      <c r="F137" s="37">
        <v>12518</v>
      </c>
      <c r="G137" s="37">
        <v>33595</v>
      </c>
      <c r="H137" s="37">
        <v>58571</v>
      </c>
      <c r="I137" s="37">
        <v>-157486</v>
      </c>
    </row>
    <row r="138" spans="1:10" x14ac:dyDescent="0.2">
      <c r="A138" s="36" t="s">
        <v>31</v>
      </c>
      <c r="B138" s="38" t="s">
        <v>2</v>
      </c>
      <c r="C138" s="28">
        <v>-4.41E-2</v>
      </c>
      <c r="D138" s="27">
        <v>0.53249999999999997</v>
      </c>
      <c r="E138" s="28">
        <v>-0.3916</v>
      </c>
      <c r="F138" s="28">
        <v>-0.68159999999999998</v>
      </c>
      <c r="G138" s="28">
        <v>1.6837</v>
      </c>
      <c r="H138" s="28">
        <v>0.74339999999999995</v>
      </c>
      <c r="I138" s="28">
        <v>-3.6888000000000001</v>
      </c>
    </row>
    <row r="139" spans="1:10" x14ac:dyDescent="0.2">
      <c r="A139" s="36" t="s">
        <v>101</v>
      </c>
      <c r="B139" s="37">
        <v>36685</v>
      </c>
      <c r="C139" s="37">
        <v>32930</v>
      </c>
      <c r="D139" s="37">
        <v>40887</v>
      </c>
      <c r="E139" s="37">
        <v>45953</v>
      </c>
      <c r="F139" s="37">
        <v>66245</v>
      </c>
      <c r="G139" s="37">
        <v>56331</v>
      </c>
      <c r="H139" s="37">
        <v>62978</v>
      </c>
      <c r="I139" s="37">
        <v>52704</v>
      </c>
    </row>
    <row r="140" spans="1:10" x14ac:dyDescent="0.2">
      <c r="A140" s="36" t="s">
        <v>102</v>
      </c>
      <c r="B140" s="37">
        <v>16239</v>
      </c>
      <c r="C140" s="37">
        <v>17764</v>
      </c>
      <c r="D140" s="37">
        <v>21361</v>
      </c>
      <c r="E140" s="37">
        <v>25532</v>
      </c>
      <c r="F140" s="37">
        <v>29915</v>
      </c>
      <c r="G140" s="37">
        <v>33903</v>
      </c>
      <c r="H140" s="37">
        <v>35630</v>
      </c>
      <c r="I140" s="37">
        <v>36155</v>
      </c>
    </row>
    <row r="141" spans="1:10" x14ac:dyDescent="0.2">
      <c r="A141" s="36" t="s">
        <v>103</v>
      </c>
      <c r="B141" s="37">
        <v>20446</v>
      </c>
      <c r="C141" s="37">
        <v>15166</v>
      </c>
      <c r="D141" s="37">
        <v>19526</v>
      </c>
      <c r="E141" s="37">
        <v>20421</v>
      </c>
      <c r="F141" s="37">
        <v>36330</v>
      </c>
      <c r="G141" s="37">
        <v>22428</v>
      </c>
      <c r="H141" s="37">
        <v>27348</v>
      </c>
      <c r="I141" s="37">
        <v>16549</v>
      </c>
    </row>
    <row r="142" spans="1:10" x14ac:dyDescent="0.2">
      <c r="A142" s="36" t="s">
        <v>172</v>
      </c>
      <c r="B142" s="37">
        <v>12899</v>
      </c>
      <c r="C142" s="38">
        <v>627</v>
      </c>
      <c r="D142" s="37">
        <v>-1336</v>
      </c>
      <c r="E142" s="37">
        <v>4940</v>
      </c>
      <c r="F142" s="37">
        <v>-4017</v>
      </c>
      <c r="G142" s="37">
        <v>-6923</v>
      </c>
      <c r="H142" s="37">
        <v>6762</v>
      </c>
      <c r="I142" s="37">
        <v>23618</v>
      </c>
    </row>
    <row r="143" spans="1:10" x14ac:dyDescent="0.2">
      <c r="A143" s="36" t="s">
        <v>88</v>
      </c>
      <c r="B143" s="37">
        <v>12899</v>
      </c>
      <c r="C143" s="38">
        <v>627</v>
      </c>
      <c r="D143" s="37">
        <v>-1336</v>
      </c>
      <c r="E143" s="37">
        <v>4940</v>
      </c>
      <c r="F143" s="37">
        <v>-4017</v>
      </c>
      <c r="G143" s="37">
        <v>-6923</v>
      </c>
      <c r="H143" s="37">
        <v>6762</v>
      </c>
      <c r="I143" s="37">
        <v>23618</v>
      </c>
    </row>
    <row r="144" spans="1:10" x14ac:dyDescent="0.2">
      <c r="A144" s="36" t="s">
        <v>104</v>
      </c>
      <c r="B144" s="37">
        <v>-4911</v>
      </c>
      <c r="C144" s="37">
        <v>4822</v>
      </c>
      <c r="D144" s="37">
        <v>16088</v>
      </c>
      <c r="E144" s="37">
        <v>18533</v>
      </c>
      <c r="F144" s="37">
        <v>19761</v>
      </c>
      <c r="G144" s="37">
        <v>14522</v>
      </c>
      <c r="H144" s="37">
        <v>7994</v>
      </c>
      <c r="I144" s="37">
        <v>61861</v>
      </c>
    </row>
    <row r="145" spans="1:9" x14ac:dyDescent="0.2">
      <c r="A145" s="36" t="s">
        <v>105</v>
      </c>
      <c r="B145" s="37">
        <v>88788</v>
      </c>
      <c r="C145" s="37">
        <v>80548</v>
      </c>
      <c r="D145" s="37">
        <v>120263</v>
      </c>
      <c r="E145" s="37">
        <v>108746</v>
      </c>
      <c r="F145" s="37">
        <v>94507</v>
      </c>
      <c r="G145" s="37">
        <v>97525</v>
      </c>
      <c r="H145" s="37">
        <v>136305</v>
      </c>
      <c r="I145" s="37">
        <v>-19303</v>
      </c>
    </row>
    <row r="146" spans="1:9" x14ac:dyDescent="0.2">
      <c r="A146" s="36" t="s">
        <v>106</v>
      </c>
      <c r="B146" s="37">
        <v>-33755</v>
      </c>
      <c r="C146" s="37">
        <v>6057</v>
      </c>
      <c r="D146" s="37">
        <v>-36578</v>
      </c>
      <c r="E146" s="37">
        <v>-30874</v>
      </c>
      <c r="F146" s="37">
        <v>-9141</v>
      </c>
      <c r="G146" s="37">
        <v>12447</v>
      </c>
      <c r="H146" s="37">
        <v>-45929</v>
      </c>
      <c r="I146" s="37">
        <v>-3708</v>
      </c>
    </row>
    <row r="147" spans="1:9" x14ac:dyDescent="0.2">
      <c r="A147" s="36" t="s">
        <v>107</v>
      </c>
      <c r="B147" s="37">
        <v>-31032</v>
      </c>
      <c r="C147" s="37">
        <v>-4358</v>
      </c>
      <c r="D147" s="37">
        <v>-36149</v>
      </c>
      <c r="E147" s="37">
        <v>-5909</v>
      </c>
      <c r="F147" s="37">
        <v>-45060</v>
      </c>
      <c r="G147" s="37">
        <v>35267</v>
      </c>
      <c r="H147" s="37">
        <v>-12997</v>
      </c>
      <c r="I147" s="37">
        <v>20668</v>
      </c>
    </row>
    <row r="148" spans="1:9" x14ac:dyDescent="0.2">
      <c r="A148" s="36" t="s">
        <v>55</v>
      </c>
      <c r="B148" s="37">
        <v>1884</v>
      </c>
      <c r="C148" s="37">
        <v>-7603</v>
      </c>
      <c r="D148" s="37">
        <v>-21070</v>
      </c>
      <c r="E148" s="37">
        <v>-3825</v>
      </c>
      <c r="F148" s="37">
        <v>10832</v>
      </c>
      <c r="G148" s="37">
        <v>-14022</v>
      </c>
      <c r="H148" s="37">
        <v>1942</v>
      </c>
      <c r="I148" s="37">
        <v>1637</v>
      </c>
    </row>
    <row r="149" spans="1:9" x14ac:dyDescent="0.2">
      <c r="A149" s="36" t="s">
        <v>76</v>
      </c>
      <c r="B149" s="37">
        <v>7238</v>
      </c>
      <c r="C149" s="37">
        <v>-5186</v>
      </c>
      <c r="D149" s="37">
        <v>9183</v>
      </c>
      <c r="E149" s="37">
        <v>-3360</v>
      </c>
      <c r="F149" s="37">
        <v>4204</v>
      </c>
      <c r="G149" s="37">
        <v>7749</v>
      </c>
      <c r="H149" s="37">
        <v>-11774</v>
      </c>
      <c r="I149" s="37">
        <v>414</v>
      </c>
    </row>
    <row r="150" spans="1:9" x14ac:dyDescent="0.2">
      <c r="A150" s="36" t="s">
        <v>173</v>
      </c>
      <c r="B150" s="37">
        <v>-1289</v>
      </c>
      <c r="C150" s="37">
        <v>5702</v>
      </c>
      <c r="D150" s="37">
        <v>-2577</v>
      </c>
      <c r="E150" s="37">
        <v>3914</v>
      </c>
      <c r="F150" s="38">
        <v>-642</v>
      </c>
      <c r="G150" s="38">
        <v>-3266</v>
      </c>
      <c r="H150" s="38">
        <v>-8505</v>
      </c>
      <c r="I150" s="38">
        <v>-6399</v>
      </c>
    </row>
    <row r="151" spans="1:9" x14ac:dyDescent="0.2">
      <c r="A151" s="36" t="s">
        <v>108</v>
      </c>
      <c r="B151" s="37">
        <v>-10556</v>
      </c>
      <c r="C151" s="37">
        <v>17502</v>
      </c>
      <c r="D151" s="37">
        <v>14035</v>
      </c>
      <c r="E151" s="37">
        <v>-21694</v>
      </c>
      <c r="F151" s="37">
        <v>21525</v>
      </c>
      <c r="G151" s="37">
        <v>-13281</v>
      </c>
      <c r="H151" s="37">
        <v>-14595</v>
      </c>
      <c r="I151" s="37">
        <v>-20028</v>
      </c>
    </row>
    <row r="152" spans="1:9" x14ac:dyDescent="0.2">
      <c r="A152" s="36" t="s">
        <v>109</v>
      </c>
      <c r="B152" s="37">
        <v>55033</v>
      </c>
      <c r="C152" s="37">
        <v>86605</v>
      </c>
      <c r="D152" s="37">
        <v>83685</v>
      </c>
      <c r="E152" s="37">
        <v>77872</v>
      </c>
      <c r="F152" s="37">
        <v>85366</v>
      </c>
      <c r="G152" s="37">
        <v>109972</v>
      </c>
      <c r="H152" s="37">
        <v>90376</v>
      </c>
      <c r="I152" s="37">
        <v>-23011</v>
      </c>
    </row>
    <row r="153" spans="1:9" x14ac:dyDescent="0.2">
      <c r="A153" s="36" t="s">
        <v>110</v>
      </c>
      <c r="B153" s="38" t="s">
        <v>2</v>
      </c>
      <c r="C153" s="27">
        <v>0.57369999999999999</v>
      </c>
      <c r="D153" s="28">
        <v>-3.3700000000000001E-2</v>
      </c>
      <c r="E153" s="28">
        <v>-6.9500000000000006E-2</v>
      </c>
      <c r="F153" s="27">
        <v>9.6199999999999994E-2</v>
      </c>
      <c r="G153" s="27">
        <v>0.28820000000000001</v>
      </c>
      <c r="H153" s="27">
        <v>-0.1782</v>
      </c>
      <c r="I153" s="27">
        <v>-1.2545999999999999</v>
      </c>
    </row>
    <row r="154" spans="1:9" x14ac:dyDescent="0.2">
      <c r="A154" s="36" t="s">
        <v>111</v>
      </c>
      <c r="B154" s="27">
        <v>0.19109999999999999</v>
      </c>
      <c r="C154" s="27">
        <v>0.29809999999999998</v>
      </c>
      <c r="D154" s="27">
        <v>0.22389999999999999</v>
      </c>
      <c r="E154" s="27">
        <v>0.2064</v>
      </c>
      <c r="F154" s="27">
        <v>0.22420000000000001</v>
      </c>
      <c r="G154" s="27">
        <v>0.29370000000000002</v>
      </c>
      <c r="H154" s="27">
        <v>0.22839999999999999</v>
      </c>
      <c r="I154" s="27">
        <v>-0.16800000000000001</v>
      </c>
    </row>
    <row r="155" spans="1:9" x14ac:dyDescent="0.2">
      <c r="A155" s="35" t="s">
        <v>169</v>
      </c>
      <c r="B155" s="46">
        <v>2013</v>
      </c>
      <c r="C155" s="46">
        <v>2014</v>
      </c>
      <c r="D155" s="46">
        <v>2015</v>
      </c>
      <c r="E155" s="46">
        <v>2016</v>
      </c>
      <c r="F155" s="46">
        <v>2017</v>
      </c>
      <c r="G155" s="46">
        <v>2018</v>
      </c>
      <c r="H155" s="46">
        <v>2019</v>
      </c>
      <c r="I155" s="46">
        <v>2020</v>
      </c>
    </row>
    <row r="156" spans="1:9" x14ac:dyDescent="0.2">
      <c r="A156" s="36" t="s">
        <v>112</v>
      </c>
      <c r="B156" s="37">
        <v>-15502</v>
      </c>
      <c r="C156" s="37">
        <v>-43022</v>
      </c>
      <c r="D156" s="37">
        <v>-48322</v>
      </c>
      <c r="E156" s="37">
        <v>-20065</v>
      </c>
      <c r="F156" s="37">
        <v>-29357</v>
      </c>
      <c r="G156" s="37">
        <v>-22064</v>
      </c>
      <c r="H156" s="37">
        <v>-10352</v>
      </c>
      <c r="I156" s="37">
        <v>-2601</v>
      </c>
    </row>
    <row r="157" spans="1:9" x14ac:dyDescent="0.2">
      <c r="A157" s="36" t="s">
        <v>113</v>
      </c>
      <c r="B157" s="37">
        <v>-13016</v>
      </c>
      <c r="C157" s="37">
        <v>-40104</v>
      </c>
      <c r="D157" s="37">
        <v>-43257</v>
      </c>
      <c r="E157" s="37">
        <v>-15278</v>
      </c>
      <c r="F157" s="37">
        <v>-24143</v>
      </c>
      <c r="G157" s="37">
        <v>-13368</v>
      </c>
      <c r="H157" s="37">
        <v>-7421</v>
      </c>
      <c r="I157" s="37">
        <v>-697</v>
      </c>
    </row>
    <row r="158" spans="1:9" x14ac:dyDescent="0.2">
      <c r="A158" s="36" t="s">
        <v>114</v>
      </c>
      <c r="B158" s="37">
        <v>-2486</v>
      </c>
      <c r="C158" s="37">
        <v>-2918</v>
      </c>
      <c r="D158" s="37">
        <v>-5065</v>
      </c>
      <c r="E158" s="37">
        <v>-4787</v>
      </c>
      <c r="F158" s="37">
        <v>-5214</v>
      </c>
      <c r="G158" s="37">
        <v>-8696</v>
      </c>
      <c r="H158" s="37">
        <v>-2931</v>
      </c>
      <c r="I158" s="37">
        <v>-1904</v>
      </c>
    </row>
    <row r="159" spans="1:9" x14ac:dyDescent="0.2">
      <c r="A159" s="36" t="s">
        <v>115</v>
      </c>
      <c r="B159" s="38" t="s">
        <v>2</v>
      </c>
      <c r="C159" s="28">
        <v>-1.7753000000000001</v>
      </c>
      <c r="D159" s="28">
        <v>-0.1232</v>
      </c>
      <c r="E159" s="27">
        <v>0.58479999999999999</v>
      </c>
      <c r="F159" s="28">
        <v>-0.46310000000000001</v>
      </c>
      <c r="G159" s="28">
        <v>0.24840000000000001</v>
      </c>
      <c r="H159" s="28">
        <v>0.53080000000000005</v>
      </c>
      <c r="I159" s="28">
        <v>0.74870000000000003</v>
      </c>
    </row>
    <row r="160" spans="1:9" x14ac:dyDescent="0.2">
      <c r="A160" s="36" t="s">
        <v>116</v>
      </c>
      <c r="B160" s="28">
        <v>-5.3800000000000001E-2</v>
      </c>
      <c r="C160" s="28">
        <v>-0.14810000000000001</v>
      </c>
      <c r="D160" s="28">
        <v>-0.1293</v>
      </c>
      <c r="E160" s="28">
        <v>-5.3199999999999997E-2</v>
      </c>
      <c r="F160" s="28">
        <v>-7.7100000000000002E-2</v>
      </c>
      <c r="G160" s="28">
        <v>-5.8900000000000001E-2</v>
      </c>
      <c r="H160" s="28">
        <v>-2.6200000000000001E-2</v>
      </c>
      <c r="I160" s="28">
        <v>-1.9E-2</v>
      </c>
    </row>
    <row r="161" spans="1:9" x14ac:dyDescent="0.2">
      <c r="A161" s="36" t="s">
        <v>174</v>
      </c>
      <c r="B161" s="37">
        <v>-4000</v>
      </c>
      <c r="C161" s="37">
        <v>-2500</v>
      </c>
      <c r="D161" s="37">
        <v>-2000</v>
      </c>
      <c r="E161" s="37">
        <v>-1911</v>
      </c>
      <c r="F161" s="37">
        <v>-1606</v>
      </c>
      <c r="G161" s="37" t="s">
        <v>2</v>
      </c>
      <c r="H161" s="37" t="s">
        <v>2</v>
      </c>
      <c r="I161" s="37" t="s">
        <v>2</v>
      </c>
    </row>
    <row r="162" spans="1:9" x14ac:dyDescent="0.2">
      <c r="A162" s="36" t="s">
        <v>117</v>
      </c>
      <c r="B162" s="38" t="s">
        <v>2</v>
      </c>
      <c r="C162" s="38">
        <v>507</v>
      </c>
      <c r="D162" s="38" t="s">
        <v>2</v>
      </c>
      <c r="E162" s="38" t="s">
        <v>2</v>
      </c>
      <c r="F162" s="38" t="s">
        <v>2</v>
      </c>
      <c r="G162" s="38">
        <v>-34810</v>
      </c>
      <c r="H162" s="38">
        <v>-55642</v>
      </c>
      <c r="I162" s="38">
        <v>-6654</v>
      </c>
    </row>
    <row r="163" spans="1:9" x14ac:dyDescent="0.2">
      <c r="A163" s="36" t="s">
        <v>175</v>
      </c>
      <c r="B163" s="37">
        <v>-22775</v>
      </c>
      <c r="C163" s="37">
        <v>-16838</v>
      </c>
      <c r="D163" s="37">
        <v>-28474</v>
      </c>
      <c r="E163" s="37">
        <v>-42910</v>
      </c>
      <c r="F163" s="37">
        <v>-42634</v>
      </c>
      <c r="G163" s="37">
        <v>-34810</v>
      </c>
      <c r="H163" s="37">
        <v>-55642</v>
      </c>
      <c r="I163" s="37">
        <v>-6654</v>
      </c>
    </row>
    <row r="164" spans="1:9" x14ac:dyDescent="0.2">
      <c r="A164" s="36" t="s">
        <v>176</v>
      </c>
      <c r="B164" s="37">
        <v>-22775</v>
      </c>
      <c r="C164" s="37">
        <v>-16838</v>
      </c>
      <c r="D164" s="37">
        <v>-28474</v>
      </c>
      <c r="E164" s="37">
        <v>-42910</v>
      </c>
      <c r="F164" s="37">
        <v>-42634</v>
      </c>
      <c r="G164" s="37">
        <v>-34810</v>
      </c>
      <c r="H164" s="37">
        <v>-55642</v>
      </c>
      <c r="I164" s="37">
        <v>-6654</v>
      </c>
    </row>
    <row r="165" spans="1:9" x14ac:dyDescent="0.2">
      <c r="A165" s="36" t="s">
        <v>118</v>
      </c>
      <c r="B165" s="37">
        <v>-42277</v>
      </c>
      <c r="C165" s="37">
        <v>-61853</v>
      </c>
      <c r="D165" s="37">
        <v>-78796</v>
      </c>
      <c r="E165" s="37">
        <v>-64886</v>
      </c>
      <c r="F165" s="37">
        <v>-73597</v>
      </c>
      <c r="G165" s="37">
        <v>-56874</v>
      </c>
      <c r="H165" s="37">
        <v>-65994</v>
      </c>
      <c r="I165" s="37">
        <v>-9255</v>
      </c>
    </row>
    <row r="166" spans="1:9" x14ac:dyDescent="0.2">
      <c r="A166" s="36" t="s">
        <v>119</v>
      </c>
      <c r="B166" s="38" t="s">
        <v>2</v>
      </c>
      <c r="C166" s="28">
        <v>-0.46300000000000002</v>
      </c>
      <c r="D166" s="28">
        <v>-0.27389999999999998</v>
      </c>
      <c r="E166" s="27">
        <v>0.17649999999999999</v>
      </c>
      <c r="F166" s="28">
        <v>-0.1343</v>
      </c>
      <c r="G166" s="28">
        <v>0.22720000000000001</v>
      </c>
      <c r="H166" s="28">
        <v>-0.16039999999999999</v>
      </c>
      <c r="I166" s="28">
        <v>0.85980000000000001</v>
      </c>
    </row>
    <row r="167" spans="1:9" x14ac:dyDescent="0.2">
      <c r="A167" s="36" t="s">
        <v>120</v>
      </c>
      <c r="B167" s="28">
        <v>-0.14680000000000001</v>
      </c>
      <c r="C167" s="28">
        <v>-0.21290000000000001</v>
      </c>
      <c r="D167" s="28">
        <v>-0.21079999999999999</v>
      </c>
      <c r="E167" s="28">
        <v>-0.17199999999999999</v>
      </c>
      <c r="F167" s="28">
        <v>-0.1933</v>
      </c>
      <c r="G167" s="28">
        <v>-0.15190000000000001</v>
      </c>
      <c r="H167" s="28">
        <v>-0.1668</v>
      </c>
      <c r="I167" s="28">
        <v>-6.7599999999999993E-2</v>
      </c>
    </row>
    <row r="168" spans="1:9" x14ac:dyDescent="0.2">
      <c r="A168" s="35" t="s">
        <v>169</v>
      </c>
      <c r="B168" s="46">
        <v>2013</v>
      </c>
      <c r="C168" s="46">
        <v>2014</v>
      </c>
      <c r="D168" s="46">
        <v>2015</v>
      </c>
      <c r="E168" s="46">
        <v>2016</v>
      </c>
      <c r="F168" s="46">
        <v>2017</v>
      </c>
      <c r="G168" s="46">
        <v>2018</v>
      </c>
      <c r="H168" s="46">
        <v>2019</v>
      </c>
      <c r="I168" s="46">
        <v>2020</v>
      </c>
    </row>
    <row r="169" spans="1:9" x14ac:dyDescent="0.2">
      <c r="A169" s="36" t="s">
        <v>121</v>
      </c>
      <c r="B169" s="37">
        <v>8768</v>
      </c>
      <c r="C169" s="37">
        <v>48766</v>
      </c>
      <c r="D169" s="37">
        <v>201302</v>
      </c>
      <c r="E169" s="37">
        <v>-102922</v>
      </c>
      <c r="F169" s="37">
        <v>-34605</v>
      </c>
      <c r="G169" s="37">
        <v>-74915</v>
      </c>
      <c r="H169" s="37">
        <v>-32144</v>
      </c>
      <c r="I169" s="37">
        <v>-41244</v>
      </c>
    </row>
    <row r="170" spans="1:9" x14ac:dyDescent="0.2">
      <c r="A170" s="36" t="s">
        <v>177</v>
      </c>
      <c r="B170" s="38" t="s">
        <v>2</v>
      </c>
      <c r="C170" s="37">
        <v>-3063</v>
      </c>
      <c r="D170" s="37">
        <v>-34276</v>
      </c>
      <c r="E170" s="37">
        <v>-118514</v>
      </c>
      <c r="F170" s="37">
        <v>-51273</v>
      </c>
      <c r="G170" s="37">
        <v>-83728</v>
      </c>
      <c r="H170" s="37">
        <v>-35654</v>
      </c>
      <c r="I170" s="37">
        <v>-41244</v>
      </c>
    </row>
    <row r="171" spans="1:9" x14ac:dyDescent="0.2">
      <c r="A171" s="36" t="s">
        <v>122</v>
      </c>
      <c r="B171" s="37">
        <v>8768</v>
      </c>
      <c r="C171" s="37">
        <v>51829</v>
      </c>
      <c r="D171" s="37">
        <v>235578</v>
      </c>
      <c r="E171" s="37">
        <v>15592</v>
      </c>
      <c r="F171" s="37">
        <v>16668</v>
      </c>
      <c r="G171" s="37">
        <v>8813</v>
      </c>
      <c r="H171" s="37">
        <v>3510</v>
      </c>
      <c r="I171" s="37" t="s">
        <v>2</v>
      </c>
    </row>
    <row r="172" spans="1:9" x14ac:dyDescent="0.2">
      <c r="A172" s="36" t="s">
        <v>123</v>
      </c>
      <c r="B172" s="38">
        <v>-202</v>
      </c>
      <c r="C172" s="37">
        <v>40995</v>
      </c>
      <c r="D172" s="37">
        <v>199969</v>
      </c>
      <c r="E172" s="37">
        <v>2479</v>
      </c>
      <c r="F172" s="38" t="s">
        <v>2</v>
      </c>
      <c r="G172" s="38">
        <v>7796</v>
      </c>
      <c r="H172" s="38">
        <v>1106</v>
      </c>
      <c r="I172" s="38" t="s">
        <v>2</v>
      </c>
    </row>
    <row r="173" spans="1:9" x14ac:dyDescent="0.2">
      <c r="A173" s="36" t="s">
        <v>178</v>
      </c>
      <c r="B173" s="37">
        <v>8970</v>
      </c>
      <c r="C173" s="37">
        <v>10834</v>
      </c>
      <c r="D173" s="37">
        <v>35609</v>
      </c>
      <c r="E173" s="37">
        <v>13113</v>
      </c>
      <c r="F173" s="37">
        <v>16668</v>
      </c>
      <c r="G173" s="37">
        <v>1017</v>
      </c>
      <c r="H173" s="37">
        <v>2404</v>
      </c>
      <c r="I173" s="37" t="s">
        <v>2</v>
      </c>
    </row>
    <row r="174" spans="1:9" x14ac:dyDescent="0.2">
      <c r="A174" s="36" t="s">
        <v>124</v>
      </c>
      <c r="B174" s="37">
        <v>-13151</v>
      </c>
      <c r="C174" s="37">
        <v>4283</v>
      </c>
      <c r="D174" s="37">
        <v>23424</v>
      </c>
      <c r="E174" s="37">
        <v>-2000</v>
      </c>
      <c r="F174" s="37">
        <v>-2000</v>
      </c>
      <c r="G174" s="37">
        <v>12424</v>
      </c>
      <c r="H174" s="37">
        <v>-20000</v>
      </c>
      <c r="I174" s="37">
        <v>286537</v>
      </c>
    </row>
    <row r="175" spans="1:9" x14ac:dyDescent="0.2">
      <c r="A175" s="36" t="s">
        <v>179</v>
      </c>
      <c r="B175" s="37">
        <v>-13151</v>
      </c>
      <c r="C175" s="38" t="s">
        <v>2</v>
      </c>
      <c r="D175" s="38" t="s">
        <v>2</v>
      </c>
      <c r="E175" s="38" t="s">
        <v>2</v>
      </c>
      <c r="F175" s="38" t="s">
        <v>2</v>
      </c>
      <c r="G175" s="38" t="s">
        <v>2</v>
      </c>
      <c r="H175" s="38" t="s">
        <v>2</v>
      </c>
      <c r="I175" s="38" t="s">
        <v>2</v>
      </c>
    </row>
    <row r="176" spans="1:9" x14ac:dyDescent="0.2">
      <c r="A176" s="36" t="s">
        <v>125</v>
      </c>
      <c r="B176" s="38" t="s">
        <v>2</v>
      </c>
      <c r="C176" s="37">
        <v>4283</v>
      </c>
      <c r="D176" s="37">
        <v>23424</v>
      </c>
      <c r="E176" s="37">
        <v>-2000</v>
      </c>
      <c r="F176" s="37">
        <v>-2000</v>
      </c>
      <c r="G176" s="37">
        <v>12424</v>
      </c>
      <c r="H176" s="37">
        <v>-20000</v>
      </c>
      <c r="I176" s="37">
        <v>286537</v>
      </c>
    </row>
    <row r="177" spans="1:10" x14ac:dyDescent="0.2">
      <c r="A177" s="36" t="s">
        <v>180</v>
      </c>
      <c r="B177" s="38" t="s">
        <v>2</v>
      </c>
      <c r="C177" s="37">
        <v>4283</v>
      </c>
      <c r="D177" s="37">
        <v>23757</v>
      </c>
      <c r="E177" s="38" t="s">
        <v>2</v>
      </c>
      <c r="F177" s="38" t="s">
        <v>2</v>
      </c>
      <c r="G177" s="38">
        <v>63091</v>
      </c>
      <c r="H177" s="38">
        <v>35000</v>
      </c>
      <c r="I177" s="38">
        <v>286537</v>
      </c>
    </row>
    <row r="178" spans="1:10" x14ac:dyDescent="0.2">
      <c r="A178" s="36" t="s">
        <v>126</v>
      </c>
      <c r="B178" s="38" t="s">
        <v>2</v>
      </c>
      <c r="C178" s="38" t="s">
        <v>2</v>
      </c>
      <c r="D178" s="38">
        <v>-333</v>
      </c>
      <c r="E178" s="37">
        <v>-2000</v>
      </c>
      <c r="F178" s="37">
        <v>-2000</v>
      </c>
      <c r="G178" s="37">
        <v>-50667</v>
      </c>
      <c r="H178" s="37">
        <v>-55000</v>
      </c>
      <c r="I178" s="37" t="s">
        <v>2</v>
      </c>
    </row>
    <row r="179" spans="1:10" x14ac:dyDescent="0.2">
      <c r="A179" s="36" t="s">
        <v>104</v>
      </c>
      <c r="B179" s="38" t="s">
        <v>2</v>
      </c>
      <c r="C179" s="38">
        <v>-790</v>
      </c>
      <c r="D179" s="37">
        <v>-19511</v>
      </c>
      <c r="E179" s="37">
        <v>-20860</v>
      </c>
      <c r="F179" s="37">
        <v>-20931</v>
      </c>
      <c r="G179" s="37">
        <v>-8371</v>
      </c>
      <c r="H179" s="37">
        <v>-4974</v>
      </c>
      <c r="I179" s="37">
        <v>-4726</v>
      </c>
    </row>
    <row r="180" spans="1:10" x14ac:dyDescent="0.2">
      <c r="A180" s="36" t="s">
        <v>181</v>
      </c>
      <c r="B180" s="38" t="s">
        <v>2</v>
      </c>
      <c r="C180" s="38">
        <v>-790</v>
      </c>
      <c r="D180" s="37">
        <v>-19511</v>
      </c>
      <c r="E180" s="37">
        <v>-20860</v>
      </c>
      <c r="F180" s="37">
        <v>-20931</v>
      </c>
      <c r="G180" s="37">
        <v>-8371</v>
      </c>
      <c r="H180" s="37">
        <v>-4974</v>
      </c>
      <c r="I180" s="37">
        <v>-4726</v>
      </c>
    </row>
    <row r="181" spans="1:10" x14ac:dyDescent="0.2">
      <c r="A181" s="36" t="s">
        <v>127</v>
      </c>
      <c r="B181" s="37">
        <v>-4383</v>
      </c>
      <c r="C181" s="37">
        <v>52259</v>
      </c>
      <c r="D181" s="37">
        <v>205215</v>
      </c>
      <c r="E181" s="37">
        <v>-125782</v>
      </c>
      <c r="F181" s="37">
        <v>-57536</v>
      </c>
      <c r="G181" s="37">
        <v>-70862</v>
      </c>
      <c r="H181" s="37">
        <v>-57118</v>
      </c>
      <c r="I181" s="37">
        <v>240567</v>
      </c>
    </row>
    <row r="182" spans="1:10" x14ac:dyDescent="0.2">
      <c r="A182" s="36" t="s">
        <v>128</v>
      </c>
      <c r="B182" s="38" t="s">
        <v>2</v>
      </c>
      <c r="C182" s="27">
        <v>12.9231</v>
      </c>
      <c r="D182" s="27">
        <v>2.9268999999999998</v>
      </c>
      <c r="E182" s="28">
        <v>-1.6129</v>
      </c>
      <c r="F182" s="27">
        <v>0.54259999999999997</v>
      </c>
      <c r="G182" s="27">
        <v>-0.2316</v>
      </c>
      <c r="H182" s="27">
        <v>0.19400000000000001</v>
      </c>
      <c r="I182" s="27">
        <v>5.2118000000000002</v>
      </c>
    </row>
    <row r="183" spans="1:10" x14ac:dyDescent="0.2">
      <c r="A183" s="36" t="s">
        <v>129</v>
      </c>
      <c r="B183" s="28">
        <v>-1.52E-2</v>
      </c>
      <c r="C183" s="27">
        <v>0.1799</v>
      </c>
      <c r="D183" s="27">
        <v>0.54900000000000004</v>
      </c>
      <c r="E183" s="28">
        <v>-0.33329999999999999</v>
      </c>
      <c r="F183" s="28">
        <v>-0.15110000000000001</v>
      </c>
      <c r="G183" s="28">
        <v>-0.1893</v>
      </c>
      <c r="H183" s="28">
        <v>-0.1444</v>
      </c>
      <c r="I183" s="28">
        <v>1.7559</v>
      </c>
    </row>
    <row r="184" spans="1:10" x14ac:dyDescent="0.2">
      <c r="A184" s="36" t="s">
        <v>130</v>
      </c>
      <c r="B184" s="38">
        <v>-163</v>
      </c>
      <c r="C184" s="38">
        <v>-54</v>
      </c>
      <c r="D184" s="38">
        <v>842</v>
      </c>
      <c r="E184" s="38">
        <v>106</v>
      </c>
      <c r="F184" s="38">
        <v>-267</v>
      </c>
      <c r="G184" s="38">
        <v>629</v>
      </c>
      <c r="H184" s="38">
        <v>630</v>
      </c>
      <c r="I184" s="38">
        <v>-406</v>
      </c>
    </row>
    <row r="185" spans="1:10" x14ac:dyDescent="0.2">
      <c r="A185" s="36" t="s">
        <v>131</v>
      </c>
      <c r="B185" s="37">
        <v>8210</v>
      </c>
      <c r="C185" s="37">
        <v>76957</v>
      </c>
      <c r="D185" s="37">
        <v>210946</v>
      </c>
      <c r="E185" s="37">
        <v>-112690</v>
      </c>
      <c r="F185" s="37">
        <v>-46034</v>
      </c>
      <c r="G185" s="37">
        <v>-17135</v>
      </c>
      <c r="H185" s="37">
        <v>-32106</v>
      </c>
      <c r="I185" s="37">
        <v>207895</v>
      </c>
    </row>
    <row r="186" spans="1:10" x14ac:dyDescent="0.2">
      <c r="A186" s="36" t="s">
        <v>132</v>
      </c>
      <c r="B186" s="37">
        <v>42017</v>
      </c>
      <c r="C186" s="37">
        <v>46501</v>
      </c>
      <c r="D186" s="37">
        <v>40428</v>
      </c>
      <c r="E186" s="37">
        <v>62594</v>
      </c>
      <c r="F186" s="37">
        <v>61223</v>
      </c>
      <c r="G186" s="37">
        <v>96604</v>
      </c>
      <c r="H186" s="37">
        <v>82955</v>
      </c>
      <c r="I186" s="37">
        <v>-23708</v>
      </c>
    </row>
    <row r="187" spans="1:10" x14ac:dyDescent="0.2">
      <c r="A187" s="36" t="s">
        <v>133</v>
      </c>
      <c r="B187" s="38" t="s">
        <v>2</v>
      </c>
      <c r="C187" s="27">
        <f>(C186-B186)/B186</f>
        <v>0.10671870909393817</v>
      </c>
      <c r="D187" s="28">
        <f t="shared" ref="D187:H187" si="11">(D186-C186)/C186</f>
        <v>-0.13059934194963549</v>
      </c>
      <c r="E187" s="27">
        <f t="shared" si="11"/>
        <v>0.54828336796279808</v>
      </c>
      <c r="F187" s="28">
        <f t="shared" si="11"/>
        <v>-2.1903057801067195E-2</v>
      </c>
      <c r="G187" s="27">
        <f t="shared" si="11"/>
        <v>0.57790372899073883</v>
      </c>
      <c r="H187" s="28">
        <f t="shared" si="11"/>
        <v>-0.14128814541840917</v>
      </c>
      <c r="I187" s="28">
        <f>(I186-H186)/H186</f>
        <v>-1.2857935025013563</v>
      </c>
      <c r="J187" s="48" t="str">
        <f ca="1">getformula(I187)</f>
        <v>&lt;--  =(I186-H186)/H186</v>
      </c>
    </row>
    <row r="188" spans="1:10" x14ac:dyDescent="0.2">
      <c r="A188" s="36" t="s">
        <v>228</v>
      </c>
      <c r="B188" s="38"/>
      <c r="C188" s="27"/>
      <c r="D188" s="28"/>
      <c r="E188" s="27"/>
      <c r="F188" s="28">
        <v>0.26319999999999999</v>
      </c>
      <c r="G188" s="28"/>
      <c r="H188" s="28"/>
      <c r="I188" s="28">
        <f>AVERAGE(C187:I187)</f>
        <v>-4.9525463088999001E-2</v>
      </c>
      <c r="J188" s="48" t="str">
        <f ca="1">getformula(I188)</f>
        <v>&lt;--  =AVERAGE(C187:I187)</v>
      </c>
    </row>
    <row r="189" spans="1:10" x14ac:dyDescent="0.2">
      <c r="A189" s="36" t="s">
        <v>184</v>
      </c>
      <c r="B189" s="38"/>
      <c r="C189" s="27"/>
      <c r="D189" s="28"/>
      <c r="E189" s="27"/>
      <c r="F189" s="28">
        <v>0.12559999999999999</v>
      </c>
      <c r="G189" s="28"/>
      <c r="H189" s="28"/>
      <c r="I189" s="28">
        <f>AVERAGE(H187:I187)</f>
        <v>-0.71354082395988272</v>
      </c>
      <c r="J189" s="48" t="str">
        <f ca="1">getformula(I189)</f>
        <v>&lt;--  =AVERAGE(H187:I187)</v>
      </c>
    </row>
    <row r="190" spans="1:10" x14ac:dyDescent="0.2">
      <c r="A190" s="36" t="s">
        <v>134</v>
      </c>
      <c r="B190" s="38" t="s">
        <v>2</v>
      </c>
      <c r="C190" s="38" t="s">
        <v>2</v>
      </c>
      <c r="D190" s="38" t="s">
        <v>2</v>
      </c>
      <c r="E190" s="38" t="s">
        <v>2</v>
      </c>
      <c r="F190" s="27">
        <v>4.0399999999999998E-2</v>
      </c>
      <c r="G190" s="27" t="s">
        <v>2</v>
      </c>
      <c r="H190" s="27" t="s">
        <v>2</v>
      </c>
      <c r="I190" s="27">
        <v>-2.2200000000000001E-2</v>
      </c>
    </row>
  </sheetData>
  <mergeCells count="3">
    <mergeCell ref="A2:I2"/>
    <mergeCell ref="A55:I55"/>
    <mergeCell ref="A135:I135"/>
  </mergeCells>
  <pageMargins left="0.7" right="0.7" top="0.75" bottom="0.75" header="0.3" footer="0.3"/>
  <pageSetup scale="96" orientation="landscape" horizontalDpi="1200" verticalDpi="1200" r:id="rId1"/>
  <colBreaks count="2" manualBreakCount="2">
    <brk id="2" max="189" man="1"/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</sheetPr>
  <dimension ref="A1:Y53"/>
  <sheetViews>
    <sheetView workbookViewId="0"/>
  </sheetViews>
  <sheetFormatPr defaultRowHeight="14.25" x14ac:dyDescent="0.2"/>
  <cols>
    <col min="1" max="1" width="49.28515625" style="13" bestFit="1" customWidth="1"/>
    <col min="2" max="6" width="11.28515625" style="52" bestFit="1" customWidth="1"/>
    <col min="7" max="8" width="11.42578125" style="48" bestFit="1" customWidth="1"/>
    <col min="9" max="9" width="12.140625" style="48" bestFit="1" customWidth="1"/>
    <col min="10" max="21" width="9.140625" style="48"/>
    <col min="22" max="25" width="9.140625" style="51"/>
    <col min="26" max="16384" width="9.140625" style="48"/>
  </cols>
  <sheetData>
    <row r="1" spans="1:25" s="47" customFormat="1" ht="15" x14ac:dyDescent="0.25">
      <c r="A1" s="22" t="s">
        <v>147</v>
      </c>
      <c r="B1" s="23">
        <v>2013</v>
      </c>
      <c r="C1" s="23">
        <v>2014</v>
      </c>
      <c r="D1" s="23">
        <v>2015</v>
      </c>
      <c r="E1" s="23">
        <v>2016</v>
      </c>
      <c r="F1" s="23">
        <v>2017</v>
      </c>
      <c r="G1" s="23">
        <v>2018</v>
      </c>
      <c r="H1" s="23">
        <v>2019</v>
      </c>
      <c r="I1" s="23">
        <v>2020</v>
      </c>
      <c r="K1" s="23"/>
      <c r="L1" s="23"/>
      <c r="M1" s="23"/>
      <c r="N1" s="23"/>
      <c r="O1" s="23"/>
      <c r="P1" s="23"/>
      <c r="Q1" s="23"/>
      <c r="V1" s="50"/>
      <c r="W1" s="50"/>
      <c r="X1" s="50"/>
      <c r="Y1" s="50"/>
    </row>
    <row r="2" spans="1:25" x14ac:dyDescent="0.2">
      <c r="A2" s="24" t="s">
        <v>0</v>
      </c>
      <c r="B2" s="25">
        <v>287937</v>
      </c>
      <c r="C2" s="25">
        <v>290541</v>
      </c>
      <c r="D2" s="25">
        <v>373805</v>
      </c>
      <c r="E2" s="25">
        <v>377334</v>
      </c>
      <c r="F2" s="25">
        <v>380767</v>
      </c>
      <c r="G2" s="25">
        <v>374401</v>
      </c>
      <c r="H2" s="25">
        <v>395664</v>
      </c>
      <c r="I2" s="25">
        <v>137003</v>
      </c>
      <c r="K2" s="49"/>
      <c r="L2" s="49"/>
      <c r="M2" s="49"/>
      <c r="N2" s="49"/>
      <c r="O2" s="49"/>
      <c r="P2" s="49"/>
      <c r="Q2" s="49"/>
    </row>
    <row r="3" spans="1:25" x14ac:dyDescent="0.2">
      <c r="A3" s="24" t="s">
        <v>1</v>
      </c>
      <c r="B3" s="26" t="s">
        <v>2</v>
      </c>
      <c r="C3" s="27">
        <v>8.9999999999999993E-3</v>
      </c>
      <c r="D3" s="27">
        <v>0.28660000000000002</v>
      </c>
      <c r="E3" s="27">
        <v>9.4000000000000004E-3</v>
      </c>
      <c r="F3" s="27">
        <v>9.1000000000000004E-3</v>
      </c>
      <c r="G3" s="27">
        <v>-1.67E-2</v>
      </c>
      <c r="H3" s="27">
        <v>5.6800000000000003E-2</v>
      </c>
      <c r="I3" s="27">
        <v>-0.65369999999999995</v>
      </c>
      <c r="K3" s="49"/>
      <c r="L3" s="49"/>
      <c r="M3" s="49"/>
      <c r="N3" s="49"/>
      <c r="O3" s="49"/>
      <c r="P3" s="49"/>
      <c r="Q3" s="49"/>
    </row>
    <row r="4" spans="1:25" x14ac:dyDescent="0.2">
      <c r="A4" s="24" t="s">
        <v>3</v>
      </c>
      <c r="B4" s="25">
        <v>124952</v>
      </c>
      <c r="C4" s="25">
        <v>118577</v>
      </c>
      <c r="D4" s="25">
        <v>156377</v>
      </c>
      <c r="E4" s="25">
        <v>176735</v>
      </c>
      <c r="F4" s="25">
        <v>198540</v>
      </c>
      <c r="G4" s="25">
        <v>170617</v>
      </c>
      <c r="H4" s="25">
        <v>184247</v>
      </c>
      <c r="I4" s="25">
        <v>119057</v>
      </c>
      <c r="K4" s="49"/>
      <c r="L4" s="49"/>
      <c r="M4" s="49"/>
      <c r="N4" s="49"/>
      <c r="O4" s="49"/>
      <c r="P4" s="49"/>
      <c r="Q4" s="49"/>
    </row>
    <row r="5" spans="1:25" x14ac:dyDescent="0.2">
      <c r="A5" s="24" t="s">
        <v>4</v>
      </c>
      <c r="B5" s="25">
        <v>88267</v>
      </c>
      <c r="C5" s="25">
        <v>85647</v>
      </c>
      <c r="D5" s="25">
        <v>114590</v>
      </c>
      <c r="E5" s="25">
        <v>130782</v>
      </c>
      <c r="F5" s="25">
        <v>132295</v>
      </c>
      <c r="G5" s="25">
        <v>114286</v>
      </c>
      <c r="H5" s="25">
        <v>121269</v>
      </c>
      <c r="I5" s="25">
        <v>66353</v>
      </c>
      <c r="K5" s="49"/>
      <c r="L5" s="49"/>
      <c r="M5" s="49"/>
      <c r="N5" s="49"/>
      <c r="O5" s="49"/>
      <c r="P5" s="49"/>
      <c r="Q5" s="49"/>
    </row>
    <row r="6" spans="1:25" x14ac:dyDescent="0.2">
      <c r="A6" s="24" t="s">
        <v>5</v>
      </c>
      <c r="B6" s="25">
        <v>36685</v>
      </c>
      <c r="C6" s="25">
        <v>32930</v>
      </c>
      <c r="D6" s="25">
        <v>41787</v>
      </c>
      <c r="E6" s="25">
        <v>45953</v>
      </c>
      <c r="F6" s="25">
        <v>66245</v>
      </c>
      <c r="G6" s="25">
        <v>56331</v>
      </c>
      <c r="H6" s="25">
        <v>62978</v>
      </c>
      <c r="I6" s="25">
        <v>52704</v>
      </c>
      <c r="K6" s="49"/>
      <c r="L6" s="49"/>
      <c r="M6" s="49"/>
      <c r="N6" s="49"/>
      <c r="O6" s="49"/>
      <c r="P6" s="49"/>
      <c r="Q6" s="49"/>
    </row>
    <row r="7" spans="1:25" x14ac:dyDescent="0.2">
      <c r="A7" s="24" t="s">
        <v>6</v>
      </c>
      <c r="B7" s="25">
        <v>16239</v>
      </c>
      <c r="C7" s="25">
        <v>17764</v>
      </c>
      <c r="D7" s="25">
        <v>21361</v>
      </c>
      <c r="E7" s="25">
        <v>25532</v>
      </c>
      <c r="F7" s="25">
        <v>29915</v>
      </c>
      <c r="G7" s="25">
        <v>33903</v>
      </c>
      <c r="H7" s="25">
        <v>35630</v>
      </c>
      <c r="I7" s="25">
        <v>36155</v>
      </c>
      <c r="K7" s="49"/>
      <c r="L7" s="49"/>
      <c r="M7" s="49"/>
      <c r="N7" s="49"/>
      <c r="O7" s="49"/>
      <c r="P7" s="49"/>
      <c r="Q7" s="49"/>
    </row>
    <row r="8" spans="1:25" x14ac:dyDescent="0.2">
      <c r="A8" s="24" t="s">
        <v>7</v>
      </c>
      <c r="B8" s="25">
        <v>2854</v>
      </c>
      <c r="C8" s="25">
        <v>2988</v>
      </c>
      <c r="D8" s="25">
        <v>3285</v>
      </c>
      <c r="E8" s="25">
        <v>3235</v>
      </c>
      <c r="F8" s="25">
        <v>4319</v>
      </c>
      <c r="G8" s="25">
        <v>5507</v>
      </c>
      <c r="H8" s="25">
        <v>6290</v>
      </c>
      <c r="I8" s="25">
        <v>6565</v>
      </c>
      <c r="K8" s="49"/>
      <c r="L8" s="49"/>
      <c r="M8" s="49"/>
      <c r="N8" s="49"/>
      <c r="O8" s="49"/>
      <c r="P8" s="49"/>
      <c r="Q8" s="49"/>
    </row>
    <row r="9" spans="1:25" x14ac:dyDescent="0.2">
      <c r="A9" s="24" t="s">
        <v>148</v>
      </c>
      <c r="B9" s="25">
        <v>17592</v>
      </c>
      <c r="C9" s="25">
        <v>12178</v>
      </c>
      <c r="D9" s="25">
        <v>17141</v>
      </c>
      <c r="E9" s="25">
        <v>17186</v>
      </c>
      <c r="F9" s="25">
        <v>32011</v>
      </c>
      <c r="G9" s="25">
        <v>16921</v>
      </c>
      <c r="H9" s="25">
        <v>21058</v>
      </c>
      <c r="I9" s="25">
        <v>9984</v>
      </c>
      <c r="K9" s="49"/>
      <c r="L9" s="49"/>
      <c r="M9" s="49"/>
      <c r="N9" s="49"/>
      <c r="O9" s="49"/>
      <c r="P9" s="49"/>
      <c r="Q9" s="49"/>
    </row>
    <row r="10" spans="1:25" x14ac:dyDescent="0.2">
      <c r="A10" s="24" t="s">
        <v>8</v>
      </c>
      <c r="B10" s="26" t="s">
        <v>2</v>
      </c>
      <c r="C10" s="28">
        <v>-5.0999999999999997E-2</v>
      </c>
      <c r="D10" s="27">
        <v>0.31879999999999997</v>
      </c>
      <c r="E10" s="27">
        <v>0.13020000000000001</v>
      </c>
      <c r="F10" s="27">
        <v>0.1234</v>
      </c>
      <c r="G10" s="27">
        <f t="shared" ref="G10:I10" si="0">(G4-F4)/F4</f>
        <v>-0.14064168429535609</v>
      </c>
      <c r="H10" s="27">
        <f t="shared" si="0"/>
        <v>7.9886529478305213E-2</v>
      </c>
      <c r="I10" s="27">
        <f t="shared" si="0"/>
        <v>-0.35381851536252967</v>
      </c>
      <c r="K10" s="49"/>
      <c r="L10" s="49"/>
      <c r="M10" s="49"/>
      <c r="N10" s="49"/>
      <c r="O10" s="49"/>
      <c r="P10" s="49"/>
      <c r="Q10" s="49"/>
    </row>
    <row r="11" spans="1:25" x14ac:dyDescent="0.2">
      <c r="A11" s="24" t="s">
        <v>9</v>
      </c>
      <c r="B11" s="25">
        <v>162985</v>
      </c>
      <c r="C11" s="25">
        <v>171964</v>
      </c>
      <c r="D11" s="25">
        <v>217428</v>
      </c>
      <c r="E11" s="25">
        <v>200599</v>
      </c>
      <c r="F11" s="25">
        <v>182227</v>
      </c>
      <c r="G11" s="25">
        <v>203784</v>
      </c>
      <c r="H11" s="25">
        <v>211417</v>
      </c>
      <c r="I11" s="25">
        <v>17946</v>
      </c>
      <c r="K11" s="49"/>
      <c r="L11" s="49"/>
      <c r="M11" s="49"/>
      <c r="N11" s="49"/>
      <c r="O11" s="49"/>
      <c r="P11" s="49"/>
      <c r="Q11" s="49"/>
    </row>
    <row r="12" spans="1:25" x14ac:dyDescent="0.2">
      <c r="A12" s="24" t="s">
        <v>10</v>
      </c>
      <c r="B12" s="26" t="s">
        <v>2</v>
      </c>
      <c r="C12" s="27">
        <v>5.5100000000000003E-2</v>
      </c>
      <c r="D12" s="27">
        <v>0.26440000000000002</v>
      </c>
      <c r="E12" s="28">
        <v>-7.7399999999999997E-2</v>
      </c>
      <c r="F12" s="28">
        <v>-9.1600000000000001E-2</v>
      </c>
      <c r="G12" s="28">
        <v>0.1183</v>
      </c>
      <c r="H12" s="28">
        <v>3.7499999999999999E-2</v>
      </c>
      <c r="I12" s="28">
        <v>-0.91510000000000002</v>
      </c>
      <c r="K12" s="49"/>
      <c r="L12" s="49"/>
      <c r="M12" s="49"/>
      <c r="N12" s="49"/>
      <c r="O12" s="49"/>
      <c r="P12" s="49"/>
      <c r="Q12" s="49"/>
    </row>
    <row r="13" spans="1:25" x14ac:dyDescent="0.2">
      <c r="A13" s="24" t="s">
        <v>11</v>
      </c>
      <c r="B13" s="26" t="s">
        <v>2</v>
      </c>
      <c r="C13" s="26" t="s">
        <v>2</v>
      </c>
      <c r="D13" s="26" t="s">
        <v>2</v>
      </c>
      <c r="E13" s="26" t="s">
        <v>2</v>
      </c>
      <c r="F13" s="27">
        <v>0.47860000000000003</v>
      </c>
      <c r="G13" s="27" t="s">
        <v>2</v>
      </c>
      <c r="H13" s="27" t="s">
        <v>2</v>
      </c>
      <c r="I13" s="27">
        <v>0.13100000000000001</v>
      </c>
      <c r="K13" s="49"/>
      <c r="L13" s="49"/>
      <c r="M13" s="49"/>
      <c r="N13" s="49"/>
      <c r="O13" s="49"/>
      <c r="P13" s="49"/>
      <c r="Q13" s="49"/>
    </row>
    <row r="14" spans="1:25" x14ac:dyDescent="0.2">
      <c r="A14" s="24" t="s">
        <v>12</v>
      </c>
      <c r="B14" s="25">
        <v>98131</v>
      </c>
      <c r="C14" s="25">
        <v>106898</v>
      </c>
      <c r="D14" s="25">
        <v>121564</v>
      </c>
      <c r="E14" s="25">
        <v>134342</v>
      </c>
      <c r="F14" s="25">
        <v>135656</v>
      </c>
      <c r="G14" s="25">
        <v>133038</v>
      </c>
      <c r="H14" s="25">
        <v>129034</v>
      </c>
      <c r="I14" s="25">
        <v>132933</v>
      </c>
      <c r="K14" s="49"/>
      <c r="L14" s="49"/>
      <c r="M14" s="49"/>
      <c r="N14" s="49"/>
      <c r="O14" s="49"/>
      <c r="P14" s="49"/>
      <c r="Q14" s="49"/>
    </row>
    <row r="15" spans="1:25" x14ac:dyDescent="0.2">
      <c r="A15" s="24" t="s">
        <v>149</v>
      </c>
      <c r="B15" s="25">
        <v>14771</v>
      </c>
      <c r="C15" s="25">
        <v>16096</v>
      </c>
      <c r="D15" s="25">
        <v>12730</v>
      </c>
      <c r="E15" s="25">
        <v>16315</v>
      </c>
      <c r="F15" s="25">
        <v>20855</v>
      </c>
      <c r="G15" s="25">
        <v>13728</v>
      </c>
      <c r="H15" s="25">
        <v>5203</v>
      </c>
      <c r="I15" s="25">
        <v>5618</v>
      </c>
      <c r="K15" s="49"/>
      <c r="L15" s="49"/>
      <c r="M15" s="49"/>
      <c r="N15" s="49"/>
      <c r="O15" s="49"/>
      <c r="P15" s="49"/>
      <c r="Q15" s="49"/>
    </row>
    <row r="16" spans="1:25" x14ac:dyDescent="0.2">
      <c r="A16" s="24" t="s">
        <v>13</v>
      </c>
      <c r="B16" s="25">
        <v>83360</v>
      </c>
      <c r="C16" s="25">
        <v>90802</v>
      </c>
      <c r="D16" s="25">
        <v>108834</v>
      </c>
      <c r="E16" s="25">
        <v>118027</v>
      </c>
      <c r="F16" s="25">
        <v>114801</v>
      </c>
      <c r="G16" s="25">
        <v>119310</v>
      </c>
      <c r="H16" s="25">
        <v>123831</v>
      </c>
      <c r="I16" s="25">
        <v>127315</v>
      </c>
      <c r="K16" s="49"/>
      <c r="L16" s="49"/>
      <c r="M16" s="49"/>
      <c r="N16" s="49"/>
      <c r="O16" s="49"/>
      <c r="P16" s="49"/>
      <c r="Q16" s="49"/>
    </row>
    <row r="17" spans="1:17" ht="28.5" customHeight="1" x14ac:dyDescent="0.2">
      <c r="A17" s="24" t="s">
        <v>14</v>
      </c>
      <c r="B17" s="26" t="s">
        <v>2</v>
      </c>
      <c r="C17" s="27">
        <v>8.9300000000000004E-2</v>
      </c>
      <c r="D17" s="27">
        <v>0.13719999999999999</v>
      </c>
      <c r="E17" s="27">
        <v>0.1051</v>
      </c>
      <c r="F17" s="27">
        <v>9.7999999999999997E-3</v>
      </c>
      <c r="G17" s="27">
        <v>-1.9300000000000001E-2</v>
      </c>
      <c r="H17" s="27">
        <v>-3.0099999999999998E-2</v>
      </c>
      <c r="I17" s="27">
        <v>3.0200000000000001E-2</v>
      </c>
      <c r="K17" s="49"/>
      <c r="L17" s="49"/>
      <c r="M17" s="49"/>
      <c r="N17" s="49"/>
      <c r="O17" s="49"/>
      <c r="P17" s="49"/>
      <c r="Q17" s="49"/>
    </row>
    <row r="18" spans="1:17" x14ac:dyDescent="0.2">
      <c r="A18" s="24" t="s">
        <v>15</v>
      </c>
      <c r="B18" s="25">
        <v>64854</v>
      </c>
      <c r="C18" s="25">
        <v>65066</v>
      </c>
      <c r="D18" s="25">
        <v>95864</v>
      </c>
      <c r="E18" s="25">
        <v>66257</v>
      </c>
      <c r="F18" s="25">
        <v>46571</v>
      </c>
      <c r="G18" s="25">
        <v>70746</v>
      </c>
      <c r="H18" s="25">
        <v>82383</v>
      </c>
      <c r="I18" s="25">
        <v>-114987</v>
      </c>
      <c r="K18" s="49"/>
      <c r="L18" s="49"/>
      <c r="M18" s="49"/>
      <c r="N18" s="49"/>
      <c r="O18" s="49"/>
      <c r="P18" s="49"/>
      <c r="Q18" s="49"/>
    </row>
    <row r="19" spans="1:17" x14ac:dyDescent="0.2">
      <c r="A19" s="24" t="s">
        <v>16</v>
      </c>
      <c r="B19" s="25">
        <v>-1258</v>
      </c>
      <c r="C19" s="25">
        <v>4510</v>
      </c>
      <c r="D19" s="25">
        <v>2476</v>
      </c>
      <c r="E19" s="25">
        <v>4111</v>
      </c>
      <c r="F19" s="25">
        <v>17399</v>
      </c>
      <c r="G19" s="25">
        <v>24273</v>
      </c>
      <c r="H19" s="25">
        <v>3567</v>
      </c>
      <c r="I19" s="25">
        <v>9137</v>
      </c>
      <c r="K19" s="49"/>
      <c r="L19" s="49"/>
      <c r="M19" s="49"/>
      <c r="N19" s="49"/>
      <c r="O19" s="49"/>
      <c r="P19" s="49"/>
      <c r="Q19" s="49"/>
    </row>
    <row r="20" spans="1:17" x14ac:dyDescent="0.2">
      <c r="A20" s="24" t="s">
        <v>17</v>
      </c>
      <c r="B20" s="25">
        <v>-1012</v>
      </c>
      <c r="C20" s="25">
        <v>-2486</v>
      </c>
      <c r="D20" s="25">
        <v>-5517</v>
      </c>
      <c r="E20" s="25">
        <v>-3978</v>
      </c>
      <c r="F20" s="25">
        <v>1754</v>
      </c>
      <c r="G20" s="25">
        <v>-1796</v>
      </c>
      <c r="H20" s="25">
        <v>-2792</v>
      </c>
      <c r="I20" s="25">
        <v>-378</v>
      </c>
      <c r="K20" s="49"/>
      <c r="L20" s="49"/>
      <c r="M20" s="49"/>
      <c r="N20" s="49"/>
      <c r="O20" s="49"/>
      <c r="P20" s="49"/>
      <c r="Q20" s="49"/>
    </row>
    <row r="21" spans="1:17" ht="17.25" customHeight="1" x14ac:dyDescent="0.2">
      <c r="A21" s="24" t="s">
        <v>18</v>
      </c>
      <c r="B21" s="26">
        <v>55</v>
      </c>
      <c r="C21" s="26">
        <v>405</v>
      </c>
      <c r="D21" s="26">
        <v>968</v>
      </c>
      <c r="E21" s="25">
        <v>1490</v>
      </c>
      <c r="F21" s="25">
        <v>1027</v>
      </c>
      <c r="G21" s="25">
        <v>1844</v>
      </c>
      <c r="H21" s="25">
        <v>2105</v>
      </c>
      <c r="I21" s="25">
        <v>2388</v>
      </c>
      <c r="K21" s="49"/>
      <c r="L21" s="49"/>
      <c r="M21" s="49"/>
      <c r="N21" s="49"/>
      <c r="O21" s="49"/>
      <c r="P21" s="49"/>
      <c r="Q21" s="49"/>
    </row>
    <row r="22" spans="1:17" x14ac:dyDescent="0.2">
      <c r="A22" s="24" t="s">
        <v>19</v>
      </c>
      <c r="B22" s="25">
        <v>1345</v>
      </c>
      <c r="C22" s="25">
        <v>1124</v>
      </c>
      <c r="D22" s="25">
        <v>1761</v>
      </c>
      <c r="E22" s="25">
        <v>1805</v>
      </c>
      <c r="F22" s="25">
        <v>1942</v>
      </c>
      <c r="G22" s="25">
        <v>2916</v>
      </c>
      <c r="H22" s="25">
        <v>2793</v>
      </c>
      <c r="I22" s="25">
        <v>7010</v>
      </c>
      <c r="K22" s="49"/>
      <c r="L22" s="49"/>
      <c r="M22" s="49"/>
      <c r="N22" s="49"/>
      <c r="O22" s="49"/>
      <c r="P22" s="49"/>
      <c r="Q22" s="49"/>
    </row>
    <row r="23" spans="1:17" x14ac:dyDescent="0.2">
      <c r="A23" s="24" t="s">
        <v>20</v>
      </c>
      <c r="B23" s="26" t="s">
        <v>2</v>
      </c>
      <c r="C23" s="28">
        <v>-0.1643</v>
      </c>
      <c r="D23" s="27">
        <v>0.56669999999999998</v>
      </c>
      <c r="E23" s="27">
        <v>2.5000000000000001E-2</v>
      </c>
      <c r="F23" s="27">
        <v>7.5899999999999995E-2</v>
      </c>
      <c r="G23" s="27">
        <v>0.50149999999999995</v>
      </c>
      <c r="H23" s="27">
        <v>-4.2200000000000001E-2</v>
      </c>
      <c r="I23" s="27">
        <v>1.5098</v>
      </c>
      <c r="K23" s="49"/>
      <c r="L23" s="49"/>
      <c r="M23" s="49"/>
      <c r="N23" s="49"/>
      <c r="O23" s="49"/>
      <c r="P23" s="49"/>
      <c r="Q23" s="49"/>
    </row>
    <row r="24" spans="1:17" ht="17.25" customHeight="1" x14ac:dyDescent="0.2">
      <c r="A24" s="24" t="s">
        <v>21</v>
      </c>
      <c r="B24" s="25">
        <v>1345</v>
      </c>
      <c r="C24" s="25">
        <v>1124</v>
      </c>
      <c r="D24" s="25">
        <v>1761</v>
      </c>
      <c r="E24" s="25">
        <v>1805</v>
      </c>
      <c r="F24" s="25">
        <v>1942</v>
      </c>
      <c r="G24" s="25">
        <v>2916</v>
      </c>
      <c r="H24" s="25">
        <v>2793</v>
      </c>
      <c r="I24" s="25">
        <v>7010</v>
      </c>
      <c r="K24" s="49"/>
      <c r="L24" s="49"/>
      <c r="M24" s="49"/>
      <c r="N24" s="49"/>
      <c r="O24" s="49"/>
      <c r="P24" s="49"/>
      <c r="Q24" s="49"/>
    </row>
    <row r="25" spans="1:17" x14ac:dyDescent="0.2">
      <c r="A25" s="24" t="s">
        <v>22</v>
      </c>
      <c r="B25" s="25">
        <v>63810</v>
      </c>
      <c r="C25" s="25">
        <v>57351</v>
      </c>
      <c r="D25" s="25">
        <v>87078</v>
      </c>
      <c r="E25" s="25">
        <v>57853</v>
      </c>
      <c r="F25" s="25">
        <v>30011</v>
      </c>
      <c r="G25" s="30">
        <v>43605</v>
      </c>
      <c r="H25" s="30">
        <v>75336</v>
      </c>
      <c r="I25" s="30">
        <v>-129124</v>
      </c>
      <c r="K25" s="49"/>
      <c r="L25" s="49"/>
      <c r="M25" s="49"/>
      <c r="N25" s="49"/>
      <c r="O25" s="49"/>
      <c r="P25" s="49"/>
      <c r="Q25" s="49"/>
    </row>
    <row r="26" spans="1:17" ht="17.25" customHeight="1" x14ac:dyDescent="0.2">
      <c r="A26" s="24" t="s">
        <v>23</v>
      </c>
      <c r="B26" s="26" t="s">
        <v>2</v>
      </c>
      <c r="C26" s="28">
        <v>-0.1012</v>
      </c>
      <c r="D26" s="27">
        <v>0.51829999999999998</v>
      </c>
      <c r="E26" s="28">
        <v>-0.33560000000000001</v>
      </c>
      <c r="F26" s="28">
        <v>-0.48130000000000001</v>
      </c>
      <c r="G26" s="32">
        <v>0.45300000000000001</v>
      </c>
      <c r="H26" s="32">
        <v>0.72770000000000001</v>
      </c>
      <c r="I26" s="32">
        <v>-2.714</v>
      </c>
      <c r="K26" s="49"/>
      <c r="L26" s="49"/>
      <c r="M26" s="49"/>
      <c r="N26" s="49"/>
      <c r="O26" s="49"/>
      <c r="P26" s="49"/>
      <c r="Q26" s="49"/>
    </row>
    <row r="27" spans="1:17" x14ac:dyDescent="0.2">
      <c r="A27" s="24" t="s">
        <v>24</v>
      </c>
      <c r="B27" s="26" t="s">
        <v>2</v>
      </c>
      <c r="C27" s="26" t="s">
        <v>2</v>
      </c>
      <c r="D27" s="26" t="s">
        <v>2</v>
      </c>
      <c r="E27" s="26" t="s">
        <v>2</v>
      </c>
      <c r="F27" s="27">
        <v>7.8799999999999995E-2</v>
      </c>
      <c r="G27" s="33" t="s">
        <v>2</v>
      </c>
      <c r="H27" s="33" t="s">
        <v>2</v>
      </c>
      <c r="I27" s="33">
        <v>-0.9425</v>
      </c>
      <c r="K27" s="49"/>
      <c r="L27" s="49"/>
      <c r="M27" s="49"/>
      <c r="N27" s="49"/>
      <c r="O27" s="49"/>
      <c r="P27" s="49"/>
      <c r="Q27" s="49"/>
    </row>
    <row r="28" spans="1:17" x14ac:dyDescent="0.2">
      <c r="A28" s="24" t="s">
        <v>25</v>
      </c>
      <c r="B28" s="25">
        <v>16629</v>
      </c>
      <c r="C28" s="25">
        <v>14466</v>
      </c>
      <c r="D28" s="25">
        <v>20052</v>
      </c>
      <c r="E28" s="25">
        <v>16212</v>
      </c>
      <c r="F28" s="25">
        <v>16790</v>
      </c>
      <c r="G28" s="30">
        <v>9518</v>
      </c>
      <c r="H28" s="30">
        <v>16768</v>
      </c>
      <c r="I28" s="30">
        <v>26504</v>
      </c>
      <c r="K28" s="49"/>
      <c r="L28" s="49"/>
      <c r="M28" s="49"/>
      <c r="N28" s="49"/>
      <c r="O28" s="49"/>
      <c r="P28" s="49"/>
      <c r="Q28" s="49"/>
    </row>
    <row r="29" spans="1:17" x14ac:dyDescent="0.2">
      <c r="A29" s="24" t="s">
        <v>26</v>
      </c>
      <c r="B29" s="25">
        <v>1068</v>
      </c>
      <c r="C29" s="25">
        <v>3495</v>
      </c>
      <c r="D29" s="25">
        <v>10862</v>
      </c>
      <c r="E29" s="25">
        <v>1396</v>
      </c>
      <c r="F29" s="25">
        <v>6898</v>
      </c>
      <c r="G29" s="25">
        <v>4893</v>
      </c>
      <c r="H29" s="25">
        <v>-2369</v>
      </c>
      <c r="I29" s="25">
        <v>-555</v>
      </c>
      <c r="K29" s="49"/>
      <c r="L29" s="49"/>
      <c r="M29" s="49"/>
      <c r="N29" s="49"/>
      <c r="O29" s="49"/>
      <c r="P29" s="49"/>
      <c r="Q29" s="49"/>
    </row>
    <row r="30" spans="1:17" x14ac:dyDescent="0.2">
      <c r="A30" s="24" t="s">
        <v>150</v>
      </c>
      <c r="B30" s="25">
        <v>2662</v>
      </c>
      <c r="C30" s="25">
        <v>10344</v>
      </c>
      <c r="D30" s="25">
        <v>10526</v>
      </c>
      <c r="E30" s="25">
        <v>9873</v>
      </c>
      <c r="F30" s="25">
        <v>13909</v>
      </c>
      <c r="G30" s="25">
        <v>11548</v>
      </c>
      <c r="H30" s="25">
        <v>12375</v>
      </c>
      <c r="I30" s="25">
        <v>3441</v>
      </c>
      <c r="K30" s="49"/>
      <c r="L30" s="49"/>
      <c r="M30" s="49"/>
      <c r="N30" s="49"/>
      <c r="O30" s="49"/>
      <c r="P30" s="49"/>
      <c r="Q30" s="49"/>
    </row>
    <row r="31" spans="1:17" x14ac:dyDescent="0.2">
      <c r="A31" s="24" t="s">
        <v>27</v>
      </c>
      <c r="B31" s="25">
        <v>13198</v>
      </c>
      <c r="C31" s="26">
        <v>-433</v>
      </c>
      <c r="D31" s="26">
        <v>518</v>
      </c>
      <c r="E31" s="25">
        <v>3583</v>
      </c>
      <c r="F31" s="25">
        <v>-8748</v>
      </c>
      <c r="G31" s="25">
        <v>-5993</v>
      </c>
      <c r="H31" s="25">
        <v>3913</v>
      </c>
      <c r="I31" s="25">
        <v>10801</v>
      </c>
      <c r="K31" s="49"/>
      <c r="L31" s="49"/>
      <c r="M31" s="49"/>
      <c r="N31" s="49"/>
      <c r="O31" s="49"/>
      <c r="P31" s="49"/>
      <c r="Q31" s="49"/>
    </row>
    <row r="32" spans="1:17" x14ac:dyDescent="0.2">
      <c r="A32" s="24" t="s">
        <v>151</v>
      </c>
      <c r="B32" s="26">
        <v>-299</v>
      </c>
      <c r="C32" s="25">
        <v>1060</v>
      </c>
      <c r="D32" s="25">
        <v>-1854</v>
      </c>
      <c r="E32" s="25">
        <v>1360</v>
      </c>
      <c r="F32" s="25">
        <v>4731</v>
      </c>
      <c r="G32" s="25">
        <v>-930</v>
      </c>
      <c r="H32" s="25">
        <v>2849</v>
      </c>
      <c r="I32" s="25">
        <v>12817</v>
      </c>
      <c r="K32" s="49"/>
      <c r="L32" s="49"/>
      <c r="M32" s="49"/>
      <c r="N32" s="49"/>
      <c r="O32" s="49"/>
      <c r="P32" s="49"/>
      <c r="Q32" s="49"/>
    </row>
    <row r="33" spans="1:17" ht="17.25" customHeight="1" x14ac:dyDescent="0.2">
      <c r="A33" s="24" t="s">
        <v>152</v>
      </c>
      <c r="B33" s="25">
        <v>-2757</v>
      </c>
      <c r="C33" s="25">
        <v>-1071</v>
      </c>
      <c r="D33" s="25">
        <v>-2402</v>
      </c>
      <c r="E33" s="25">
        <v>-2321</v>
      </c>
      <c r="F33" s="26">
        <v>-703</v>
      </c>
      <c r="G33" s="26">
        <v>-492</v>
      </c>
      <c r="H33" s="26">
        <v>3</v>
      </c>
      <c r="I33" s="26">
        <v>-1858</v>
      </c>
      <c r="K33" s="49"/>
      <c r="L33" s="49"/>
      <c r="M33" s="49"/>
      <c r="N33" s="49"/>
      <c r="O33" s="49"/>
      <c r="P33" s="49"/>
      <c r="Q33" s="49"/>
    </row>
    <row r="34" spans="1:17" x14ac:dyDescent="0.2">
      <c r="A34" s="24" t="s">
        <v>153</v>
      </c>
      <c r="B34" s="26" t="s">
        <v>2</v>
      </c>
      <c r="C34" s="26">
        <v>-426</v>
      </c>
      <c r="D34" s="26">
        <v>-769</v>
      </c>
      <c r="E34" s="26" t="s">
        <v>2</v>
      </c>
      <c r="F34" s="26" t="s">
        <v>2</v>
      </c>
      <c r="G34" s="26" t="s">
        <v>2</v>
      </c>
      <c r="H34" s="26" t="s">
        <v>2</v>
      </c>
      <c r="I34" s="26"/>
      <c r="K34" s="49"/>
      <c r="L34" s="49"/>
      <c r="M34" s="49"/>
      <c r="N34" s="49"/>
      <c r="O34" s="49"/>
      <c r="P34" s="49"/>
      <c r="Q34" s="49"/>
    </row>
    <row r="35" spans="1:17" x14ac:dyDescent="0.2">
      <c r="A35" s="24" t="s">
        <v>28</v>
      </c>
      <c r="B35" s="25">
        <v>44424</v>
      </c>
      <c r="C35" s="25">
        <v>41388</v>
      </c>
      <c r="D35" s="25">
        <v>63855</v>
      </c>
      <c r="E35" s="25">
        <v>39320</v>
      </c>
      <c r="F35" s="25">
        <v>12518</v>
      </c>
      <c r="G35" s="25">
        <v>33595</v>
      </c>
      <c r="H35" s="25">
        <v>58571</v>
      </c>
      <c r="I35" s="25">
        <v>-157486</v>
      </c>
      <c r="K35" s="49"/>
      <c r="L35" s="49"/>
      <c r="M35" s="49"/>
      <c r="N35" s="49"/>
      <c r="O35" s="49"/>
      <c r="P35" s="49"/>
      <c r="Q35" s="49"/>
    </row>
    <row r="36" spans="1:17" x14ac:dyDescent="0.2">
      <c r="A36" s="24" t="s">
        <v>29</v>
      </c>
      <c r="B36" s="26" t="s">
        <v>2</v>
      </c>
      <c r="C36" s="25">
        <v>2433</v>
      </c>
      <c r="D36" s="25">
        <v>8780</v>
      </c>
      <c r="E36" s="25">
        <v>10532</v>
      </c>
      <c r="F36" s="25">
        <v>10174</v>
      </c>
      <c r="G36" s="25">
        <v>10751</v>
      </c>
      <c r="H36" s="25">
        <v>11705</v>
      </c>
      <c r="I36" s="25">
        <v>-13711</v>
      </c>
      <c r="K36" s="49"/>
      <c r="L36" s="49"/>
      <c r="M36" s="49"/>
      <c r="N36" s="49"/>
      <c r="O36" s="13"/>
      <c r="P36" s="13"/>
      <c r="Q36" s="13"/>
    </row>
    <row r="37" spans="1:17" x14ac:dyDescent="0.2">
      <c r="A37" s="24" t="s">
        <v>30</v>
      </c>
      <c r="B37" s="25">
        <v>44424</v>
      </c>
      <c r="C37" s="25">
        <v>38955</v>
      </c>
      <c r="D37" s="25">
        <v>55075</v>
      </c>
      <c r="E37" s="25">
        <v>28788</v>
      </c>
      <c r="F37" s="25">
        <v>2344</v>
      </c>
      <c r="G37" s="25">
        <v>22844</v>
      </c>
      <c r="H37" s="25">
        <v>46866</v>
      </c>
      <c r="I37" s="25">
        <v>-143775</v>
      </c>
      <c r="K37" s="49"/>
      <c r="L37" s="49"/>
      <c r="M37" s="49"/>
      <c r="N37" s="49"/>
    </row>
    <row r="38" spans="1:17" x14ac:dyDescent="0.2">
      <c r="A38" s="24" t="s">
        <v>31</v>
      </c>
      <c r="B38" s="26" t="s">
        <v>2</v>
      </c>
      <c r="C38" s="28">
        <v>-0.1231</v>
      </c>
      <c r="D38" s="27">
        <v>0.4138</v>
      </c>
      <c r="E38" s="28">
        <v>-0.4773</v>
      </c>
      <c r="F38" s="28">
        <v>-0.91859999999999997</v>
      </c>
      <c r="G38" s="28">
        <f t="shared" ref="G38:I38" si="1">(G37-F37)/F37</f>
        <v>8.7457337883959045</v>
      </c>
      <c r="H38" s="28">
        <f t="shared" si="1"/>
        <v>1.0515671511118894</v>
      </c>
      <c r="I38" s="28">
        <f t="shared" si="1"/>
        <v>-4.0677890154909742</v>
      </c>
      <c r="K38" s="49"/>
      <c r="L38" s="49"/>
      <c r="M38" s="49"/>
      <c r="N38" s="49"/>
    </row>
    <row r="39" spans="1:17" x14ac:dyDescent="0.2">
      <c r="A39" s="24" t="s">
        <v>32</v>
      </c>
      <c r="B39" s="26" t="s">
        <v>2</v>
      </c>
      <c r="C39" s="26" t="s">
        <v>2</v>
      </c>
      <c r="D39" s="26" t="s">
        <v>2</v>
      </c>
      <c r="E39" s="26" t="s">
        <v>2</v>
      </c>
      <c r="F39" s="27">
        <v>6.1999999999999998E-3</v>
      </c>
      <c r="G39" s="27" t="s">
        <v>2</v>
      </c>
      <c r="H39" s="27" t="s">
        <v>2</v>
      </c>
      <c r="I39" s="27">
        <v>-1.0494000000000001</v>
      </c>
      <c r="K39" s="49"/>
      <c r="L39" s="49"/>
      <c r="M39" s="49"/>
      <c r="N39" s="49"/>
    </row>
    <row r="40" spans="1:17" x14ac:dyDescent="0.2">
      <c r="A40" s="24" t="s">
        <v>154</v>
      </c>
      <c r="B40" s="26">
        <v>-309</v>
      </c>
      <c r="C40" s="26">
        <v>355</v>
      </c>
      <c r="D40" s="26" t="s">
        <v>2</v>
      </c>
      <c r="E40" s="26" t="s">
        <v>2</v>
      </c>
      <c r="F40" s="26" t="s">
        <v>2</v>
      </c>
      <c r="G40" s="26" t="s">
        <v>2</v>
      </c>
      <c r="H40" s="26" t="s">
        <v>2</v>
      </c>
      <c r="I40" s="26" t="s">
        <v>2</v>
      </c>
      <c r="K40" s="49"/>
      <c r="L40" s="49"/>
      <c r="M40" s="49"/>
      <c r="N40" s="49"/>
    </row>
    <row r="41" spans="1:17" x14ac:dyDescent="0.2">
      <c r="A41" s="24" t="s">
        <v>155</v>
      </c>
      <c r="B41" s="26">
        <v>-309</v>
      </c>
      <c r="C41" s="26">
        <v>355</v>
      </c>
      <c r="D41" s="26" t="s">
        <v>2</v>
      </c>
      <c r="E41" s="26" t="s">
        <v>2</v>
      </c>
      <c r="F41" s="26" t="s">
        <v>2</v>
      </c>
      <c r="G41" s="26" t="s">
        <v>2</v>
      </c>
      <c r="H41" s="26" t="s">
        <v>2</v>
      </c>
      <c r="I41" s="26" t="s">
        <v>2</v>
      </c>
      <c r="K41" s="49"/>
      <c r="L41" s="49"/>
      <c r="M41" s="49"/>
      <c r="N41" s="49"/>
    </row>
    <row r="42" spans="1:17" x14ac:dyDescent="0.2">
      <c r="A42" s="24" t="s">
        <v>33</v>
      </c>
      <c r="B42" s="25">
        <v>44733</v>
      </c>
      <c r="C42" s="25">
        <v>38600</v>
      </c>
      <c r="D42" s="25">
        <v>55075</v>
      </c>
      <c r="E42" s="25">
        <v>28788</v>
      </c>
      <c r="F42" s="25">
        <v>2344</v>
      </c>
      <c r="G42" s="25">
        <v>22844</v>
      </c>
      <c r="H42" s="25">
        <v>46866</v>
      </c>
      <c r="I42" s="25">
        <v>-143775</v>
      </c>
      <c r="K42" s="49"/>
      <c r="L42" s="49"/>
      <c r="M42" s="49"/>
      <c r="N42" s="49"/>
    </row>
    <row r="43" spans="1:17" x14ac:dyDescent="0.2">
      <c r="A43" s="24" t="s">
        <v>34</v>
      </c>
      <c r="B43" s="25">
        <v>44115</v>
      </c>
      <c r="C43" s="25">
        <v>39310</v>
      </c>
      <c r="D43" s="25">
        <v>55075</v>
      </c>
      <c r="E43" s="25">
        <v>28788</v>
      </c>
      <c r="F43" s="25">
        <v>2344</v>
      </c>
      <c r="G43" s="25">
        <v>22844</v>
      </c>
      <c r="H43" s="25">
        <v>46866</v>
      </c>
      <c r="I43" s="25">
        <v>-143775</v>
      </c>
      <c r="K43" s="49"/>
      <c r="L43" s="49"/>
      <c r="M43" s="49"/>
      <c r="N43" s="49"/>
    </row>
    <row r="44" spans="1:17" x14ac:dyDescent="0.2">
      <c r="A44" s="24" t="s">
        <v>35</v>
      </c>
      <c r="B44" s="26">
        <v>0.66</v>
      </c>
      <c r="C44" s="26">
        <v>0.57999999999999996</v>
      </c>
      <c r="D44" s="26">
        <v>0.79</v>
      </c>
      <c r="E44" s="26">
        <v>0.43</v>
      </c>
      <c r="F44" s="26">
        <v>0.04</v>
      </c>
      <c r="G44" s="26">
        <v>0.36</v>
      </c>
      <c r="H44" s="26">
        <v>0.76</v>
      </c>
      <c r="I44" s="26">
        <v>-2.4300000000000002</v>
      </c>
      <c r="K44" s="49"/>
      <c r="L44" s="49"/>
      <c r="M44" s="49"/>
      <c r="N44" s="49"/>
    </row>
    <row r="45" spans="1:17" x14ac:dyDescent="0.2">
      <c r="A45" s="24" t="s">
        <v>36</v>
      </c>
      <c r="B45" s="26" t="s">
        <v>2</v>
      </c>
      <c r="C45" s="28">
        <v>-0.1285</v>
      </c>
      <c r="D45" s="27">
        <v>0.37340000000000001</v>
      </c>
      <c r="E45" s="28">
        <v>-0.45569999999999999</v>
      </c>
      <c r="F45" s="28">
        <v>-0.90700000000000003</v>
      </c>
      <c r="G45" s="28">
        <v>8.0549999999999997</v>
      </c>
      <c r="H45" s="28">
        <v>1.1104000000000001</v>
      </c>
      <c r="I45" s="28">
        <v>-4.1752000000000002</v>
      </c>
      <c r="K45" s="49"/>
      <c r="L45" s="49"/>
      <c r="M45" s="49"/>
      <c r="N45" s="49"/>
    </row>
    <row r="46" spans="1:17" x14ac:dyDescent="0.2">
      <c r="A46" s="24" t="s">
        <v>37</v>
      </c>
      <c r="B46" s="25">
        <v>67151</v>
      </c>
      <c r="C46" s="25">
        <v>68346</v>
      </c>
      <c r="D46" s="25">
        <v>69526</v>
      </c>
      <c r="E46" s="25">
        <v>67575</v>
      </c>
      <c r="F46" s="25">
        <v>65380</v>
      </c>
      <c r="G46" s="25">
        <v>63075</v>
      </c>
      <c r="H46" s="25">
        <v>61310</v>
      </c>
      <c r="I46" s="25">
        <v>59237</v>
      </c>
      <c r="K46" s="49"/>
      <c r="L46" s="49"/>
      <c r="M46" s="49"/>
      <c r="N46" s="49"/>
    </row>
    <row r="47" spans="1:17" x14ac:dyDescent="0.2">
      <c r="A47" s="24" t="s">
        <v>38</v>
      </c>
      <c r="B47" s="26">
        <v>0.64</v>
      </c>
      <c r="C47" s="26">
        <v>0.56000000000000005</v>
      </c>
      <c r="D47" s="26">
        <v>0.78</v>
      </c>
      <c r="E47" s="26">
        <v>0.42</v>
      </c>
      <c r="F47" s="26">
        <v>0.04</v>
      </c>
      <c r="G47" s="26">
        <v>0.36</v>
      </c>
      <c r="H47" s="26">
        <v>0.76</v>
      </c>
      <c r="I47" s="26">
        <v>-2.4300000000000002</v>
      </c>
      <c r="K47" s="49"/>
      <c r="L47" s="49"/>
      <c r="M47" s="49"/>
      <c r="N47" s="49"/>
    </row>
    <row r="48" spans="1:17" x14ac:dyDescent="0.2">
      <c r="A48" s="24" t="s">
        <v>39</v>
      </c>
      <c r="B48" s="26" t="s">
        <v>2</v>
      </c>
      <c r="C48" s="28">
        <v>-0.1191</v>
      </c>
      <c r="D48" s="27">
        <v>0.37530000000000002</v>
      </c>
      <c r="E48" s="28">
        <v>-0.45590000000000003</v>
      </c>
      <c r="F48" s="28">
        <v>-0.91520000000000001</v>
      </c>
      <c r="G48" s="28">
        <v>9.1054999999999993</v>
      </c>
      <c r="H48" s="28">
        <v>1.1089</v>
      </c>
      <c r="I48" s="28">
        <v>-4.1844000000000001</v>
      </c>
      <c r="K48" s="49"/>
      <c r="L48" s="49"/>
      <c r="M48" s="49"/>
      <c r="N48" s="49"/>
    </row>
    <row r="49" spans="1:14" x14ac:dyDescent="0.2">
      <c r="A49" s="24" t="s">
        <v>40</v>
      </c>
      <c r="B49" s="25">
        <v>68961</v>
      </c>
      <c r="C49" s="25">
        <v>69754</v>
      </c>
      <c r="D49" s="25">
        <v>71058</v>
      </c>
      <c r="E49" s="25">
        <v>68263</v>
      </c>
      <c r="F49" s="25">
        <v>65540</v>
      </c>
      <c r="G49" s="25">
        <v>63207</v>
      </c>
      <c r="H49" s="25">
        <v>61489</v>
      </c>
      <c r="I49" s="25">
        <v>59237</v>
      </c>
      <c r="K49" s="49"/>
      <c r="L49" s="49"/>
      <c r="M49" s="49"/>
      <c r="N49" s="49"/>
    </row>
    <row r="50" spans="1:14" x14ac:dyDescent="0.2">
      <c r="A50" s="24" t="s">
        <v>41</v>
      </c>
      <c r="B50" s="25">
        <v>101539</v>
      </c>
      <c r="C50" s="25">
        <v>97996</v>
      </c>
      <c r="D50" s="25">
        <v>137651</v>
      </c>
      <c r="E50" s="25">
        <v>112210</v>
      </c>
      <c r="F50" s="25">
        <v>112816</v>
      </c>
      <c r="G50" s="25">
        <v>127077</v>
      </c>
      <c r="H50" s="25">
        <v>145361</v>
      </c>
      <c r="I50" s="25">
        <v>-62283</v>
      </c>
      <c r="K50" s="49"/>
      <c r="L50" s="49"/>
      <c r="M50" s="49"/>
      <c r="N50" s="49"/>
    </row>
    <row r="51" spans="1:14" x14ac:dyDescent="0.2">
      <c r="A51" s="24" t="s">
        <v>42</v>
      </c>
      <c r="B51" s="26" t="s">
        <v>2</v>
      </c>
      <c r="C51" s="28">
        <v>-3.49E-2</v>
      </c>
      <c r="D51" s="27">
        <v>0.4047</v>
      </c>
      <c r="E51" s="28">
        <v>-0.18479999999999999</v>
      </c>
      <c r="F51" s="27">
        <v>5.4000000000000003E-3</v>
      </c>
      <c r="G51" s="27">
        <v>0.12640000000000001</v>
      </c>
      <c r="H51" s="27">
        <v>0.1439</v>
      </c>
      <c r="I51" s="27">
        <v>-1.4285000000000001</v>
      </c>
      <c r="K51" s="49"/>
      <c r="L51" s="49"/>
      <c r="M51" s="49"/>
      <c r="N51" s="49"/>
    </row>
    <row r="52" spans="1:14" x14ac:dyDescent="0.2">
      <c r="A52" s="24" t="s">
        <v>43</v>
      </c>
      <c r="B52" s="26" t="s">
        <v>2</v>
      </c>
      <c r="C52" s="26" t="s">
        <v>2</v>
      </c>
      <c r="D52" s="26" t="s">
        <v>2</v>
      </c>
      <c r="E52" s="26" t="s">
        <v>2</v>
      </c>
      <c r="F52" s="27">
        <v>0.29630000000000001</v>
      </c>
      <c r="G52" s="27" t="s">
        <v>2</v>
      </c>
      <c r="H52" s="27" t="s">
        <v>2</v>
      </c>
      <c r="I52" s="27">
        <v>-0.4546</v>
      </c>
      <c r="K52" s="49"/>
      <c r="L52" s="49"/>
      <c r="M52" s="49"/>
      <c r="N52" s="49"/>
    </row>
    <row r="53" spans="1:14" x14ac:dyDescent="0.2">
      <c r="A53" s="24" t="s">
        <v>15</v>
      </c>
      <c r="B53" s="25">
        <v>64854</v>
      </c>
      <c r="C53" s="25">
        <v>65066</v>
      </c>
      <c r="D53" s="25">
        <v>95864</v>
      </c>
      <c r="E53" s="25">
        <v>66257</v>
      </c>
      <c r="F53" s="25">
        <v>46571</v>
      </c>
      <c r="G53" s="25">
        <v>70746</v>
      </c>
      <c r="H53" s="25">
        <v>82383</v>
      </c>
      <c r="I53" s="25">
        <v>-114987</v>
      </c>
      <c r="K53" s="13"/>
      <c r="L53" s="13"/>
      <c r="M53" s="13"/>
      <c r="N53" s="13"/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C000"/>
  </sheetPr>
  <dimension ref="A1:AH79"/>
  <sheetViews>
    <sheetView zoomScaleNormal="100" workbookViewId="0"/>
  </sheetViews>
  <sheetFormatPr defaultRowHeight="14.25" x14ac:dyDescent="0.2"/>
  <cols>
    <col min="1" max="1" width="44.42578125" style="36" bestFit="1" customWidth="1"/>
    <col min="2" max="6" width="11.28515625" style="36" bestFit="1" customWidth="1"/>
    <col min="7" max="8" width="11.42578125" style="48" bestFit="1" customWidth="1"/>
    <col min="9" max="9" width="12.140625" style="48" bestFit="1" customWidth="1"/>
    <col min="10" max="10" width="9.140625" style="48"/>
    <col min="11" max="30" width="9.140625" style="13"/>
    <col min="31" max="34" width="9.140625" style="36"/>
    <col min="35" max="16384" width="9.140625" style="13"/>
  </cols>
  <sheetData>
    <row r="1" spans="1:17" ht="15" x14ac:dyDescent="0.2">
      <c r="A1" s="34" t="s">
        <v>156</v>
      </c>
      <c r="B1" s="34"/>
      <c r="C1" s="34"/>
      <c r="D1" s="34"/>
      <c r="E1" s="34"/>
      <c r="F1" s="34"/>
      <c r="G1" s="34"/>
      <c r="H1" s="34"/>
      <c r="I1" s="34"/>
    </row>
    <row r="2" spans="1:17" ht="15" x14ac:dyDescent="0.25">
      <c r="A2" s="35" t="s">
        <v>147</v>
      </c>
      <c r="B2" s="23">
        <v>2013</v>
      </c>
      <c r="C2" s="23">
        <v>2014</v>
      </c>
      <c r="D2" s="23">
        <v>2015</v>
      </c>
      <c r="E2" s="23">
        <v>2016</v>
      </c>
      <c r="F2" s="23">
        <v>2017</v>
      </c>
      <c r="G2" s="23">
        <v>2018</v>
      </c>
      <c r="H2" s="23">
        <v>2019</v>
      </c>
      <c r="I2" s="23">
        <v>2020</v>
      </c>
      <c r="J2" s="13"/>
      <c r="K2" s="46"/>
      <c r="L2" s="46"/>
      <c r="M2" s="46"/>
      <c r="N2" s="46"/>
      <c r="O2" s="49"/>
      <c r="P2" s="49"/>
      <c r="Q2" s="49"/>
    </row>
    <row r="3" spans="1:17" x14ac:dyDescent="0.2">
      <c r="A3" s="36" t="s">
        <v>44</v>
      </c>
      <c r="B3" s="37">
        <v>29546</v>
      </c>
      <c r="C3" s="37">
        <v>106503</v>
      </c>
      <c r="D3" s="37">
        <v>317449</v>
      </c>
      <c r="E3" s="37">
        <v>204759</v>
      </c>
      <c r="F3" s="37">
        <v>158725</v>
      </c>
      <c r="G3" s="37">
        <v>141590</v>
      </c>
      <c r="H3" s="37">
        <v>109484</v>
      </c>
      <c r="I3" s="37">
        <v>317379</v>
      </c>
      <c r="J3" s="13"/>
      <c r="K3" s="49"/>
      <c r="L3" s="49"/>
      <c r="M3" s="49"/>
      <c r="N3" s="49"/>
      <c r="O3" s="49"/>
      <c r="P3" s="49"/>
      <c r="Q3" s="49"/>
    </row>
    <row r="4" spans="1:17" ht="28.5" customHeight="1" x14ac:dyDescent="0.2">
      <c r="A4" s="36" t="s">
        <v>45</v>
      </c>
      <c r="B4" s="37">
        <v>29546</v>
      </c>
      <c r="C4" s="37">
        <v>106503</v>
      </c>
      <c r="D4" s="37">
        <v>317449</v>
      </c>
      <c r="E4" s="37">
        <v>204759</v>
      </c>
      <c r="F4" s="37">
        <v>158725</v>
      </c>
      <c r="G4" s="37">
        <v>141590</v>
      </c>
      <c r="H4" s="37">
        <v>109484</v>
      </c>
      <c r="I4" s="37">
        <v>317379</v>
      </c>
      <c r="J4" s="13"/>
      <c r="K4" s="49"/>
      <c r="L4" s="49"/>
      <c r="M4" s="49"/>
      <c r="N4" s="49"/>
      <c r="O4" s="49"/>
      <c r="P4" s="49"/>
      <c r="Q4" s="49"/>
    </row>
    <row r="5" spans="1:17" x14ac:dyDescent="0.2">
      <c r="A5" s="36" t="s">
        <v>46</v>
      </c>
      <c r="B5" s="38" t="s">
        <v>2</v>
      </c>
      <c r="C5" s="27">
        <v>2.6046999999999998</v>
      </c>
      <c r="D5" s="27">
        <v>1.9806999999999999</v>
      </c>
      <c r="E5" s="28">
        <v>-0.35499999999999998</v>
      </c>
      <c r="F5" s="28">
        <v>-0.2248</v>
      </c>
      <c r="G5" s="28">
        <v>-0.108</v>
      </c>
      <c r="H5" s="28">
        <v>-0.2268</v>
      </c>
      <c r="I5" s="28">
        <v>1.8989</v>
      </c>
      <c r="J5" s="13"/>
      <c r="K5" s="49"/>
      <c r="L5" s="49"/>
      <c r="M5" s="49"/>
      <c r="N5" s="49"/>
      <c r="O5" s="49"/>
      <c r="P5" s="49"/>
      <c r="Q5" s="49"/>
    </row>
    <row r="6" spans="1:17" x14ac:dyDescent="0.2">
      <c r="A6" s="36" t="s">
        <v>47</v>
      </c>
      <c r="B6" s="27">
        <v>6.1400000000000003E-2</v>
      </c>
      <c r="C6" s="27">
        <v>0.1714</v>
      </c>
      <c r="D6" s="27">
        <v>0.34100000000000003</v>
      </c>
      <c r="E6" s="27">
        <v>0.23880000000000001</v>
      </c>
      <c r="F6" s="27">
        <v>0.1832</v>
      </c>
      <c r="G6" s="27">
        <v>0.16209999999999999</v>
      </c>
      <c r="H6" s="27">
        <v>0.1231</v>
      </c>
      <c r="I6" s="27">
        <v>0.31809999999999999</v>
      </c>
      <c r="J6" s="13"/>
      <c r="K6" s="49"/>
      <c r="L6" s="49"/>
      <c r="M6" s="49"/>
      <c r="N6" s="49"/>
      <c r="O6" s="49"/>
      <c r="P6" s="49"/>
      <c r="Q6" s="49"/>
    </row>
    <row r="7" spans="1:17" x14ac:dyDescent="0.2">
      <c r="A7" s="36" t="s">
        <v>48</v>
      </c>
      <c r="B7" s="37">
        <v>90409</v>
      </c>
      <c r="C7" s="37">
        <v>91595</v>
      </c>
      <c r="D7" s="37">
        <v>117049</v>
      </c>
      <c r="E7" s="37">
        <v>118329</v>
      </c>
      <c r="F7" s="37">
        <v>156001</v>
      </c>
      <c r="G7" s="37">
        <v>120220</v>
      </c>
      <c r="H7" s="37">
        <v>127108</v>
      </c>
      <c r="I7" s="37">
        <v>91237</v>
      </c>
      <c r="J7" s="13"/>
      <c r="K7" s="49"/>
      <c r="L7" s="49"/>
      <c r="M7" s="49"/>
      <c r="N7" s="49"/>
      <c r="O7" s="49"/>
      <c r="P7" s="49"/>
      <c r="Q7" s="49"/>
    </row>
    <row r="8" spans="1:17" ht="17.25" customHeight="1" x14ac:dyDescent="0.2">
      <c r="A8" s="36" t="s">
        <v>49</v>
      </c>
      <c r="B8" s="37">
        <v>73074</v>
      </c>
      <c r="C8" s="37">
        <v>76051</v>
      </c>
      <c r="D8" s="37">
        <v>97981</v>
      </c>
      <c r="E8" s="37">
        <v>96349</v>
      </c>
      <c r="F8" s="37">
        <v>130546</v>
      </c>
      <c r="G8" s="37">
        <v>120220</v>
      </c>
      <c r="H8" s="37">
        <v>127108</v>
      </c>
      <c r="I8" s="37">
        <v>91237</v>
      </c>
      <c r="J8" s="13"/>
      <c r="K8" s="49"/>
      <c r="L8" s="49"/>
      <c r="M8" s="49"/>
      <c r="N8" s="49"/>
      <c r="O8" s="49"/>
      <c r="P8" s="49"/>
      <c r="Q8" s="49"/>
    </row>
    <row r="9" spans="1:17" x14ac:dyDescent="0.2">
      <c r="A9" s="36" t="s">
        <v>50</v>
      </c>
      <c r="B9" s="37">
        <v>73961</v>
      </c>
      <c r="C9" s="37">
        <v>76998</v>
      </c>
      <c r="D9" s="37">
        <v>99695</v>
      </c>
      <c r="E9" s="37">
        <v>97599</v>
      </c>
      <c r="F9" s="37">
        <v>132513</v>
      </c>
      <c r="G9" s="37">
        <v>123250</v>
      </c>
      <c r="H9" s="37">
        <v>132246</v>
      </c>
      <c r="I9" s="37">
        <v>105532</v>
      </c>
      <c r="J9" s="13"/>
      <c r="K9" s="49"/>
      <c r="L9" s="49"/>
      <c r="M9" s="49"/>
      <c r="N9" s="49"/>
      <c r="O9" s="49"/>
      <c r="P9" s="49"/>
      <c r="Q9" s="49"/>
    </row>
    <row r="10" spans="1:17" ht="17.25" customHeight="1" x14ac:dyDescent="0.2">
      <c r="A10" s="36" t="s">
        <v>51</v>
      </c>
      <c r="B10" s="38">
        <v>-887</v>
      </c>
      <c r="C10" s="38">
        <v>-947</v>
      </c>
      <c r="D10" s="37">
        <v>-1714</v>
      </c>
      <c r="E10" s="37">
        <v>-1250</v>
      </c>
      <c r="F10" s="37">
        <v>-1967</v>
      </c>
      <c r="G10" s="37">
        <v>-3030</v>
      </c>
      <c r="H10" s="37">
        <v>-5138</v>
      </c>
      <c r="I10" s="37">
        <v>-14295</v>
      </c>
      <c r="J10" s="13"/>
      <c r="K10" s="49"/>
      <c r="L10" s="49"/>
      <c r="M10" s="49"/>
      <c r="N10" s="49"/>
      <c r="O10" s="49"/>
      <c r="P10" s="49"/>
      <c r="Q10" s="49"/>
    </row>
    <row r="11" spans="1:17" x14ac:dyDescent="0.2">
      <c r="A11" s="36" t="s">
        <v>52</v>
      </c>
      <c r="B11" s="37">
        <v>17335</v>
      </c>
      <c r="C11" s="37">
        <v>15544</v>
      </c>
      <c r="D11" s="37">
        <v>19068</v>
      </c>
      <c r="E11" s="37">
        <v>21980</v>
      </c>
      <c r="F11" s="37">
        <v>25455</v>
      </c>
      <c r="G11" s="37" t="s">
        <v>2</v>
      </c>
      <c r="H11" s="37" t="s">
        <v>2</v>
      </c>
      <c r="I11" s="37" t="s">
        <v>2</v>
      </c>
      <c r="J11" s="13"/>
      <c r="K11" s="49"/>
      <c r="L11" s="49"/>
      <c r="M11" s="49"/>
      <c r="N11" s="49"/>
      <c r="O11" s="49"/>
      <c r="P11" s="49"/>
      <c r="Q11" s="49"/>
    </row>
    <row r="12" spans="1:17" x14ac:dyDescent="0.2">
      <c r="A12" s="36" t="s">
        <v>53</v>
      </c>
      <c r="B12" s="38" t="s">
        <v>2</v>
      </c>
      <c r="C12" s="27">
        <v>1.3100000000000001E-2</v>
      </c>
      <c r="D12" s="27">
        <v>0.27789999999999998</v>
      </c>
      <c r="E12" s="27">
        <v>1.09E-2</v>
      </c>
      <c r="F12" s="27">
        <v>0.31840000000000002</v>
      </c>
      <c r="G12" s="27">
        <v>-0.22939999999999999</v>
      </c>
      <c r="H12" s="27">
        <v>5.7299999999999997E-2</v>
      </c>
      <c r="I12" s="27">
        <v>-0.28220000000000001</v>
      </c>
      <c r="J12" s="13"/>
      <c r="K12" s="49"/>
      <c r="L12" s="49"/>
      <c r="M12" s="49"/>
      <c r="N12" s="49"/>
      <c r="O12" s="49"/>
      <c r="P12" s="49"/>
      <c r="Q12" s="49"/>
    </row>
    <row r="13" spans="1:17" x14ac:dyDescent="0.2">
      <c r="A13" s="36" t="s">
        <v>54</v>
      </c>
      <c r="B13" s="39">
        <v>3.18</v>
      </c>
      <c r="C13" s="39">
        <v>3.17</v>
      </c>
      <c r="D13" s="39">
        <v>3.19</v>
      </c>
      <c r="E13" s="39">
        <v>3.19</v>
      </c>
      <c r="F13" s="39">
        <v>2.44</v>
      </c>
      <c r="G13" s="39">
        <v>3.11</v>
      </c>
      <c r="H13" s="39">
        <v>3.11</v>
      </c>
      <c r="I13" s="39">
        <v>1.5</v>
      </c>
      <c r="J13" s="13"/>
      <c r="K13" s="49"/>
      <c r="L13" s="49"/>
      <c r="M13" s="49"/>
      <c r="N13" s="49"/>
      <c r="O13" s="49"/>
      <c r="P13" s="49"/>
      <c r="Q13" s="49"/>
    </row>
    <row r="14" spans="1:17" x14ac:dyDescent="0.2">
      <c r="A14" s="36" t="s">
        <v>55</v>
      </c>
      <c r="B14" s="37">
        <v>9825</v>
      </c>
      <c r="C14" s="37">
        <v>17063</v>
      </c>
      <c r="D14" s="37">
        <v>38753</v>
      </c>
      <c r="E14" s="37">
        <v>42121</v>
      </c>
      <c r="F14" s="37">
        <v>30788</v>
      </c>
      <c r="G14" s="37">
        <v>44560</v>
      </c>
      <c r="H14" s="37">
        <v>42989</v>
      </c>
      <c r="I14" s="37">
        <v>39580</v>
      </c>
      <c r="J14" s="13"/>
      <c r="K14" s="49"/>
      <c r="L14" s="49"/>
      <c r="M14" s="49"/>
      <c r="N14" s="49"/>
      <c r="O14" s="49"/>
      <c r="P14" s="49"/>
      <c r="Q14" s="49"/>
    </row>
    <row r="15" spans="1:17" x14ac:dyDescent="0.2">
      <c r="A15" s="36" t="s">
        <v>157</v>
      </c>
      <c r="B15" s="37">
        <v>5004</v>
      </c>
      <c r="C15" s="37">
        <v>6705</v>
      </c>
      <c r="D15" s="37">
        <v>10375</v>
      </c>
      <c r="E15" s="37">
        <v>10303</v>
      </c>
      <c r="F15" s="37">
        <v>6981</v>
      </c>
      <c r="G15" s="37">
        <v>10122</v>
      </c>
      <c r="H15" s="37">
        <v>11843</v>
      </c>
      <c r="I15" s="37">
        <v>6470</v>
      </c>
      <c r="J15" s="13"/>
      <c r="K15" s="49"/>
      <c r="L15" s="49"/>
      <c r="M15" s="49"/>
      <c r="N15" s="49"/>
      <c r="O15" s="49"/>
      <c r="P15" s="49"/>
      <c r="Q15" s="49"/>
    </row>
    <row r="16" spans="1:17" x14ac:dyDescent="0.2">
      <c r="A16" s="36" t="s">
        <v>158</v>
      </c>
      <c r="B16" s="38">
        <v>500</v>
      </c>
      <c r="C16" s="37">
        <v>1211</v>
      </c>
      <c r="D16" s="37">
        <v>2628</v>
      </c>
      <c r="E16" s="37">
        <v>3818</v>
      </c>
      <c r="F16" s="37">
        <v>2601</v>
      </c>
      <c r="G16" s="37">
        <v>4733</v>
      </c>
      <c r="H16" s="37">
        <v>4608</v>
      </c>
      <c r="I16" s="37">
        <v>3014</v>
      </c>
      <c r="J16" s="13"/>
      <c r="K16" s="49"/>
      <c r="L16" s="49"/>
      <c r="M16" s="49"/>
      <c r="N16" s="49"/>
      <c r="O16" s="49"/>
      <c r="P16" s="49"/>
      <c r="Q16" s="49"/>
    </row>
    <row r="17" spans="1:17" x14ac:dyDescent="0.2">
      <c r="A17" s="36" t="s">
        <v>159</v>
      </c>
      <c r="B17" s="37">
        <v>4321</v>
      </c>
      <c r="C17" s="37">
        <v>9147</v>
      </c>
      <c r="D17" s="37">
        <v>25750</v>
      </c>
      <c r="E17" s="37">
        <v>28000</v>
      </c>
      <c r="F17" s="37">
        <v>21206</v>
      </c>
      <c r="G17" s="37">
        <v>29705</v>
      </c>
      <c r="H17" s="37">
        <v>26538</v>
      </c>
      <c r="I17" s="37">
        <v>30096</v>
      </c>
      <c r="J17" s="13"/>
      <c r="K17" s="49"/>
      <c r="L17" s="49"/>
      <c r="M17" s="49"/>
      <c r="N17" s="49"/>
      <c r="O17" s="49"/>
      <c r="P17" s="49"/>
      <c r="Q17" s="49"/>
    </row>
    <row r="18" spans="1:17" x14ac:dyDescent="0.2">
      <c r="A18" s="36" t="s">
        <v>56</v>
      </c>
      <c r="B18" s="37">
        <v>3602</v>
      </c>
      <c r="C18" s="37">
        <v>4946</v>
      </c>
      <c r="D18" s="37">
        <v>6498</v>
      </c>
      <c r="E18" s="37">
        <v>6626</v>
      </c>
      <c r="F18" s="37">
        <v>7549</v>
      </c>
      <c r="G18" s="37">
        <v>10294</v>
      </c>
      <c r="H18" s="37">
        <v>10237</v>
      </c>
      <c r="I18" s="37">
        <v>10420</v>
      </c>
      <c r="J18" s="13"/>
      <c r="K18" s="49"/>
      <c r="L18" s="49"/>
      <c r="M18" s="49"/>
      <c r="N18" s="49"/>
      <c r="O18" s="49"/>
      <c r="P18" s="49"/>
      <c r="Q18" s="49"/>
    </row>
    <row r="19" spans="1:17" x14ac:dyDescent="0.2">
      <c r="A19" s="36" t="s">
        <v>57</v>
      </c>
      <c r="B19" s="37">
        <v>3602</v>
      </c>
      <c r="C19" s="37">
        <v>4946</v>
      </c>
      <c r="D19" s="37">
        <v>6498</v>
      </c>
      <c r="E19" s="37">
        <v>6626</v>
      </c>
      <c r="F19" s="37">
        <v>7549</v>
      </c>
      <c r="G19" s="37">
        <v>10294</v>
      </c>
      <c r="H19" s="37">
        <v>10237</v>
      </c>
      <c r="I19" s="37">
        <v>10420</v>
      </c>
      <c r="J19" s="13"/>
      <c r="K19" s="49"/>
      <c r="L19" s="49"/>
      <c r="M19" s="49"/>
      <c r="N19" s="49"/>
      <c r="O19" s="49"/>
      <c r="P19" s="49"/>
      <c r="Q19" s="49"/>
    </row>
    <row r="20" spans="1:17" x14ac:dyDescent="0.2">
      <c r="A20" s="36" t="s">
        <v>58</v>
      </c>
      <c r="B20" s="37">
        <v>133382</v>
      </c>
      <c r="C20" s="37">
        <v>220107</v>
      </c>
      <c r="D20" s="37">
        <v>479749</v>
      </c>
      <c r="E20" s="37">
        <v>371835</v>
      </c>
      <c r="F20" s="37">
        <v>353063</v>
      </c>
      <c r="G20" s="37">
        <v>316664</v>
      </c>
      <c r="H20" s="37">
        <v>289818</v>
      </c>
      <c r="I20" s="37">
        <v>458616</v>
      </c>
      <c r="J20" s="13"/>
      <c r="K20" s="49"/>
      <c r="L20" s="49"/>
      <c r="M20" s="49"/>
      <c r="N20" s="49"/>
      <c r="O20" s="49"/>
      <c r="P20" s="49"/>
      <c r="Q20" s="49"/>
    </row>
    <row r="21" spans="1:17" x14ac:dyDescent="0.2">
      <c r="A21" s="36" t="s">
        <v>59</v>
      </c>
      <c r="B21" s="37">
        <v>132847</v>
      </c>
      <c r="C21" s="37">
        <v>183424</v>
      </c>
      <c r="D21" s="37">
        <v>218267</v>
      </c>
      <c r="E21" s="37">
        <v>245415</v>
      </c>
      <c r="F21" s="37">
        <v>276781</v>
      </c>
      <c r="G21" s="37">
        <v>280658</v>
      </c>
      <c r="H21" s="37">
        <v>306849</v>
      </c>
      <c r="I21" s="37">
        <v>277397</v>
      </c>
      <c r="J21" s="13"/>
      <c r="K21" s="49"/>
      <c r="L21" s="49"/>
      <c r="M21" s="49"/>
      <c r="N21" s="49"/>
      <c r="O21" s="49"/>
      <c r="P21" s="49"/>
      <c r="Q21" s="49"/>
    </row>
    <row r="22" spans="1:17" x14ac:dyDescent="0.2">
      <c r="A22" s="36" t="s">
        <v>60</v>
      </c>
      <c r="B22" s="37">
        <v>225337</v>
      </c>
      <c r="C22" s="37">
        <v>290436</v>
      </c>
      <c r="D22" s="37">
        <v>328244</v>
      </c>
      <c r="E22" s="37">
        <v>378203</v>
      </c>
      <c r="F22" s="37">
        <v>427511</v>
      </c>
      <c r="G22" s="37">
        <v>451979</v>
      </c>
      <c r="H22" s="37">
        <v>497654</v>
      </c>
      <c r="I22" s="37">
        <v>501384</v>
      </c>
      <c r="J22" s="13"/>
      <c r="K22" s="49"/>
      <c r="L22" s="49"/>
      <c r="M22" s="49"/>
      <c r="N22" s="49"/>
      <c r="O22" s="49"/>
      <c r="P22" s="49"/>
      <c r="Q22" s="49"/>
    </row>
    <row r="23" spans="1:17" x14ac:dyDescent="0.2">
      <c r="A23" s="36" t="s">
        <v>61</v>
      </c>
      <c r="B23" s="37">
        <v>15832</v>
      </c>
      <c r="C23" s="37">
        <v>16584</v>
      </c>
      <c r="D23" s="37">
        <v>67150</v>
      </c>
      <c r="E23" s="37">
        <v>69861</v>
      </c>
      <c r="F23" s="37">
        <v>74478</v>
      </c>
      <c r="G23" s="37">
        <v>77468</v>
      </c>
      <c r="H23" s="37">
        <v>80850</v>
      </c>
      <c r="I23" s="37">
        <v>80875</v>
      </c>
      <c r="J23" s="13"/>
      <c r="K23" s="49"/>
      <c r="L23" s="49"/>
      <c r="M23" s="49"/>
      <c r="N23" s="49"/>
      <c r="O23" s="49"/>
      <c r="P23" s="49"/>
      <c r="Q23" s="49"/>
    </row>
    <row r="24" spans="1:17" x14ac:dyDescent="0.2">
      <c r="A24" s="36" t="s">
        <v>62</v>
      </c>
      <c r="B24" s="37">
        <v>1593</v>
      </c>
      <c r="C24" s="37">
        <v>8180</v>
      </c>
      <c r="D24" s="37">
        <v>8203</v>
      </c>
      <c r="E24" s="37">
        <v>8203</v>
      </c>
      <c r="F24" s="37">
        <v>8203</v>
      </c>
      <c r="G24" s="37">
        <v>8203</v>
      </c>
      <c r="H24" s="37">
        <v>8203</v>
      </c>
      <c r="I24" s="37">
        <v>8203</v>
      </c>
      <c r="J24" s="13"/>
      <c r="K24" s="49"/>
      <c r="L24" s="49"/>
      <c r="M24" s="49"/>
      <c r="N24" s="49"/>
      <c r="O24" s="49"/>
      <c r="P24" s="49"/>
      <c r="Q24" s="49"/>
    </row>
    <row r="25" spans="1:17" x14ac:dyDescent="0.2">
      <c r="A25" s="36" t="s">
        <v>160</v>
      </c>
      <c r="B25" s="37">
        <v>8055</v>
      </c>
      <c r="C25" s="37">
        <v>43250</v>
      </c>
      <c r="D25" s="37">
        <v>9616</v>
      </c>
      <c r="E25" s="37">
        <v>18315</v>
      </c>
      <c r="F25" s="37">
        <v>23398</v>
      </c>
      <c r="G25" s="37">
        <v>24327</v>
      </c>
      <c r="H25" s="37">
        <v>14483</v>
      </c>
      <c r="I25" s="37">
        <v>5660</v>
      </c>
      <c r="J25" s="13"/>
      <c r="K25" s="49"/>
      <c r="L25" s="49"/>
      <c r="M25" s="49"/>
      <c r="N25" s="49"/>
      <c r="O25" s="49"/>
      <c r="P25" s="49"/>
      <c r="Q25" s="49"/>
    </row>
    <row r="26" spans="1:17" x14ac:dyDescent="0.2">
      <c r="A26" s="40" t="s">
        <v>63</v>
      </c>
      <c r="B26" s="38" t="s">
        <v>2</v>
      </c>
      <c r="C26" s="38" t="s">
        <v>2</v>
      </c>
      <c r="D26" s="38" t="s">
        <v>2</v>
      </c>
      <c r="E26" s="38" t="s">
        <v>2</v>
      </c>
      <c r="F26" s="38" t="s">
        <v>2</v>
      </c>
      <c r="G26" s="38" t="s">
        <v>2</v>
      </c>
      <c r="H26" s="38">
        <v>17147</v>
      </c>
      <c r="I26" s="38">
        <v>15553</v>
      </c>
      <c r="J26" s="13"/>
      <c r="K26" s="49"/>
      <c r="L26" s="49"/>
      <c r="M26" s="49"/>
      <c r="N26" s="49"/>
      <c r="O26" s="49"/>
      <c r="P26" s="49"/>
      <c r="Q26" s="49"/>
    </row>
    <row r="27" spans="1:17" x14ac:dyDescent="0.2">
      <c r="A27" s="36" t="s">
        <v>161</v>
      </c>
      <c r="B27" s="37">
        <v>162783</v>
      </c>
      <c r="C27" s="37">
        <v>184489</v>
      </c>
      <c r="D27" s="37">
        <v>205367</v>
      </c>
      <c r="E27" s="37">
        <v>230629</v>
      </c>
      <c r="F27" s="37">
        <v>270016</v>
      </c>
      <c r="G27" s="37">
        <v>292146</v>
      </c>
      <c r="H27" s="37">
        <v>327684</v>
      </c>
      <c r="I27" s="37">
        <v>342670</v>
      </c>
      <c r="J27" s="13"/>
      <c r="K27" s="49"/>
      <c r="L27" s="49"/>
      <c r="M27" s="49"/>
      <c r="N27" s="49"/>
      <c r="O27" s="49"/>
      <c r="P27" s="49"/>
      <c r="Q27" s="49"/>
    </row>
    <row r="28" spans="1:17" x14ac:dyDescent="0.2">
      <c r="A28" s="36" t="s">
        <v>64</v>
      </c>
      <c r="B28" s="37">
        <v>37074</v>
      </c>
      <c r="C28" s="37">
        <v>37933</v>
      </c>
      <c r="D28" s="37">
        <v>37908</v>
      </c>
      <c r="E28" s="37">
        <v>51195</v>
      </c>
      <c r="F28" s="37">
        <v>51416</v>
      </c>
      <c r="G28" s="37">
        <v>49835</v>
      </c>
      <c r="H28" s="37">
        <v>49287</v>
      </c>
      <c r="I28" s="37">
        <v>48423</v>
      </c>
      <c r="J28" s="13"/>
      <c r="K28" s="49"/>
      <c r="L28" s="49"/>
      <c r="M28" s="49"/>
      <c r="N28" s="49"/>
      <c r="O28" s="49"/>
      <c r="P28" s="49"/>
      <c r="Q28" s="49"/>
    </row>
    <row r="29" spans="1:17" x14ac:dyDescent="0.2">
      <c r="A29" s="36" t="s">
        <v>65</v>
      </c>
      <c r="B29" s="37">
        <v>92490</v>
      </c>
      <c r="C29" s="37">
        <v>107012</v>
      </c>
      <c r="D29" s="37">
        <v>109977</v>
      </c>
      <c r="E29" s="37">
        <v>132788</v>
      </c>
      <c r="F29" s="37">
        <v>150730</v>
      </c>
      <c r="G29" s="37">
        <v>171321</v>
      </c>
      <c r="H29" s="37">
        <v>190805</v>
      </c>
      <c r="I29" s="37">
        <v>223987</v>
      </c>
      <c r="J29" s="13"/>
      <c r="K29" s="49"/>
      <c r="L29" s="49"/>
      <c r="M29" s="49"/>
      <c r="N29" s="49"/>
      <c r="O29" s="49"/>
      <c r="P29" s="49"/>
      <c r="Q29" s="49"/>
    </row>
    <row r="30" spans="1:17" x14ac:dyDescent="0.2">
      <c r="A30" s="36" t="s">
        <v>61</v>
      </c>
      <c r="B30" s="37">
        <v>10410</v>
      </c>
      <c r="C30" s="37">
        <v>10998</v>
      </c>
      <c r="D30" s="37">
        <v>12679</v>
      </c>
      <c r="E30" s="37">
        <v>14877</v>
      </c>
      <c r="F30" s="37">
        <v>17364</v>
      </c>
      <c r="G30" s="37">
        <v>20012</v>
      </c>
      <c r="H30" s="37">
        <v>22931</v>
      </c>
      <c r="I30" s="37">
        <v>25921</v>
      </c>
      <c r="J30" s="13"/>
      <c r="K30" s="49"/>
      <c r="L30" s="49"/>
      <c r="M30" s="49"/>
      <c r="N30" s="49"/>
      <c r="O30" s="49"/>
      <c r="P30" s="49"/>
      <c r="Q30" s="49"/>
    </row>
    <row r="31" spans="1:17" x14ac:dyDescent="0.2">
      <c r="A31" s="36" t="s">
        <v>63</v>
      </c>
      <c r="B31" s="37">
        <v>54273</v>
      </c>
      <c r="C31" s="37">
        <v>66736</v>
      </c>
      <c r="D31" s="37">
        <v>77936</v>
      </c>
      <c r="E31" s="37">
        <v>92950</v>
      </c>
      <c r="F31" s="37">
        <v>107861</v>
      </c>
      <c r="G31" s="37">
        <v>124112</v>
      </c>
      <c r="H31" s="37">
        <v>137978</v>
      </c>
      <c r="I31" s="37">
        <v>163300</v>
      </c>
      <c r="J31" s="13"/>
      <c r="K31" s="49"/>
      <c r="L31" s="49"/>
      <c r="M31" s="49"/>
      <c r="N31" s="49"/>
      <c r="O31" s="49"/>
      <c r="P31" s="49"/>
      <c r="Q31" s="49"/>
    </row>
    <row r="32" spans="1:17" x14ac:dyDescent="0.2">
      <c r="A32" s="36" t="s">
        <v>161</v>
      </c>
      <c r="B32" s="37">
        <v>54273</v>
      </c>
      <c r="C32" s="37">
        <v>66736</v>
      </c>
      <c r="D32" s="37">
        <v>77936</v>
      </c>
      <c r="E32" s="37">
        <v>92950</v>
      </c>
      <c r="F32" s="37">
        <v>107861</v>
      </c>
      <c r="G32" s="37">
        <v>124112</v>
      </c>
      <c r="H32" s="37">
        <v>137978</v>
      </c>
      <c r="I32" s="37">
        <v>163300</v>
      </c>
      <c r="J32" s="13"/>
      <c r="K32" s="49"/>
      <c r="L32" s="49"/>
      <c r="M32" s="49"/>
      <c r="N32" s="49"/>
      <c r="O32" s="49"/>
      <c r="P32" s="49"/>
      <c r="Q32" s="49"/>
    </row>
    <row r="33" spans="1:17" x14ac:dyDescent="0.2">
      <c r="A33" s="36" t="s">
        <v>64</v>
      </c>
      <c r="B33" s="37">
        <v>27807</v>
      </c>
      <c r="C33" s="37">
        <v>29278</v>
      </c>
      <c r="D33" s="37">
        <v>19362</v>
      </c>
      <c r="E33" s="37">
        <v>24961</v>
      </c>
      <c r="F33" s="37">
        <v>25505</v>
      </c>
      <c r="G33" s="37">
        <v>27197</v>
      </c>
      <c r="H33" s="37">
        <v>29011</v>
      </c>
      <c r="I33" s="37">
        <v>33124</v>
      </c>
      <c r="J33" s="13"/>
      <c r="K33" s="49"/>
      <c r="L33" s="49"/>
      <c r="M33" s="49"/>
      <c r="N33" s="49"/>
      <c r="O33" s="49"/>
      <c r="P33" s="49"/>
      <c r="Q33" s="49"/>
    </row>
    <row r="34" spans="1:17" ht="17.25" customHeight="1" x14ac:dyDescent="0.2">
      <c r="A34" s="36" t="s">
        <v>162</v>
      </c>
      <c r="B34" s="37">
        <v>5784</v>
      </c>
      <c r="C34" s="37">
        <v>3384</v>
      </c>
      <c r="D34" s="37">
        <v>2198</v>
      </c>
      <c r="E34" s="37">
        <v>3869</v>
      </c>
      <c r="F34" s="37">
        <v>11358</v>
      </c>
      <c r="G34" s="37">
        <v>5244</v>
      </c>
      <c r="H34" s="37">
        <v>19742</v>
      </c>
      <c r="I34" s="37">
        <v>16612</v>
      </c>
      <c r="J34" s="13"/>
      <c r="K34" s="49"/>
      <c r="L34" s="49"/>
      <c r="M34" s="49"/>
      <c r="N34" s="49"/>
      <c r="O34" s="49"/>
      <c r="P34" s="49"/>
      <c r="Q34" s="49"/>
    </row>
    <row r="35" spans="1:17" x14ac:dyDescent="0.2">
      <c r="A35" s="36" t="s">
        <v>163</v>
      </c>
      <c r="B35" s="37">
        <v>5784</v>
      </c>
      <c r="C35" s="37">
        <v>3384</v>
      </c>
      <c r="D35" s="37">
        <v>2198</v>
      </c>
      <c r="E35" s="37">
        <v>1389</v>
      </c>
      <c r="F35" s="37">
        <v>3484</v>
      </c>
      <c r="G35" s="37" t="s">
        <v>2</v>
      </c>
      <c r="H35" s="37">
        <v>15685</v>
      </c>
      <c r="I35" s="37">
        <v>13633</v>
      </c>
      <c r="J35" s="13"/>
      <c r="K35" s="49"/>
      <c r="L35" s="49"/>
      <c r="M35" s="49"/>
      <c r="N35" s="49"/>
      <c r="O35" s="49"/>
      <c r="P35" s="49"/>
      <c r="Q35" s="49"/>
    </row>
    <row r="36" spans="1:17" x14ac:dyDescent="0.2">
      <c r="A36" s="36" t="s">
        <v>164</v>
      </c>
      <c r="B36" s="38" t="s">
        <v>2</v>
      </c>
      <c r="C36" s="38" t="s">
        <v>2</v>
      </c>
      <c r="D36" s="38" t="s">
        <v>2</v>
      </c>
      <c r="E36" s="37">
        <v>2480</v>
      </c>
      <c r="F36" s="37">
        <v>7874</v>
      </c>
      <c r="G36" s="37">
        <v>5244</v>
      </c>
      <c r="H36" s="37">
        <v>4057</v>
      </c>
      <c r="I36" s="37">
        <v>2979</v>
      </c>
      <c r="J36" s="13"/>
      <c r="K36" s="49"/>
      <c r="L36" s="49"/>
      <c r="M36" s="49"/>
      <c r="N36" s="49"/>
      <c r="O36" s="49"/>
      <c r="P36" s="49"/>
      <c r="Q36" s="49"/>
    </row>
    <row r="37" spans="1:17" x14ac:dyDescent="0.2">
      <c r="A37" s="36" t="s">
        <v>165</v>
      </c>
      <c r="B37" s="37">
        <v>89775</v>
      </c>
      <c r="C37" s="37">
        <v>90292</v>
      </c>
      <c r="D37" s="37">
        <v>101005</v>
      </c>
      <c r="E37" s="37">
        <v>102853</v>
      </c>
      <c r="F37" s="37">
        <v>106747</v>
      </c>
      <c r="G37" s="37">
        <v>136506</v>
      </c>
      <c r="H37" s="37">
        <v>140483</v>
      </c>
      <c r="I37" s="37">
        <v>137399</v>
      </c>
      <c r="J37" s="13"/>
      <c r="K37" s="49"/>
      <c r="L37" s="49"/>
      <c r="M37" s="49"/>
      <c r="N37" s="49"/>
      <c r="O37" s="46"/>
      <c r="P37" s="46"/>
      <c r="Q37" s="46"/>
    </row>
    <row r="38" spans="1:17" x14ac:dyDescent="0.2">
      <c r="A38" s="36" t="s">
        <v>66</v>
      </c>
      <c r="B38" s="37">
        <v>66772</v>
      </c>
      <c r="C38" s="37">
        <v>66578</v>
      </c>
      <c r="D38" s="37">
        <v>67977</v>
      </c>
      <c r="E38" s="37">
        <v>69443</v>
      </c>
      <c r="F38" s="37">
        <v>70238</v>
      </c>
      <c r="G38" s="37">
        <v>73122</v>
      </c>
      <c r="H38" s="37">
        <v>69374</v>
      </c>
      <c r="I38" s="37">
        <v>65272</v>
      </c>
      <c r="J38" s="13"/>
      <c r="K38" s="49"/>
      <c r="L38" s="49"/>
      <c r="M38" s="49"/>
      <c r="N38" s="49"/>
      <c r="O38" s="49"/>
      <c r="P38" s="49"/>
      <c r="Q38" s="49"/>
    </row>
    <row r="39" spans="1:17" x14ac:dyDescent="0.2">
      <c r="A39" s="36" t="s">
        <v>67</v>
      </c>
      <c r="B39" s="37">
        <v>39027</v>
      </c>
      <c r="C39" s="37">
        <v>39027</v>
      </c>
      <c r="D39" s="37">
        <v>39027</v>
      </c>
      <c r="E39" s="37">
        <v>39027</v>
      </c>
      <c r="F39" s="37">
        <v>39027</v>
      </c>
      <c r="G39" s="37">
        <v>39027</v>
      </c>
      <c r="H39" s="37">
        <v>39027</v>
      </c>
      <c r="I39" s="37">
        <v>39027</v>
      </c>
      <c r="J39" s="13"/>
      <c r="K39" s="49"/>
      <c r="L39" s="49"/>
      <c r="M39" s="49"/>
      <c r="N39" s="49"/>
      <c r="O39" s="49"/>
      <c r="P39" s="49"/>
      <c r="Q39" s="49"/>
    </row>
    <row r="40" spans="1:17" x14ac:dyDescent="0.2">
      <c r="A40" s="36" t="s">
        <v>68</v>
      </c>
      <c r="B40" s="37">
        <v>27745</v>
      </c>
      <c r="C40" s="37">
        <v>27551</v>
      </c>
      <c r="D40" s="37">
        <v>28950</v>
      </c>
      <c r="E40" s="37">
        <v>30416</v>
      </c>
      <c r="F40" s="37">
        <v>31211</v>
      </c>
      <c r="G40" s="37">
        <v>34095</v>
      </c>
      <c r="H40" s="37">
        <v>30347</v>
      </c>
      <c r="I40" s="37">
        <v>26245</v>
      </c>
      <c r="J40" s="13"/>
      <c r="K40" s="49"/>
      <c r="L40" s="49"/>
      <c r="M40" s="49"/>
      <c r="N40" s="49"/>
      <c r="O40" s="49"/>
      <c r="P40" s="49"/>
      <c r="Q40" s="49"/>
    </row>
    <row r="41" spans="1:17" x14ac:dyDescent="0.2">
      <c r="A41" s="36" t="s">
        <v>166</v>
      </c>
      <c r="B41" s="37">
        <v>28326</v>
      </c>
      <c r="C41" s="37">
        <v>34690</v>
      </c>
      <c r="D41" s="37">
        <v>36058</v>
      </c>
      <c r="E41" s="37">
        <v>43140</v>
      </c>
      <c r="F41" s="37">
        <v>17717</v>
      </c>
      <c r="G41" s="37">
        <v>30142</v>
      </c>
      <c r="H41" s="37">
        <v>38898</v>
      </c>
      <c r="I41" s="37">
        <v>24471</v>
      </c>
      <c r="J41" s="13"/>
      <c r="K41" s="49"/>
      <c r="L41" s="49"/>
      <c r="M41" s="49"/>
      <c r="N41" s="49"/>
      <c r="O41" s="49"/>
      <c r="P41" s="49"/>
      <c r="Q41" s="49"/>
    </row>
    <row r="42" spans="1:17" ht="17.25" customHeight="1" x14ac:dyDescent="0.2">
      <c r="A42" s="36" t="s">
        <v>167</v>
      </c>
      <c r="B42" s="37">
        <v>9294</v>
      </c>
      <c r="C42" s="37">
        <v>25457</v>
      </c>
      <c r="D42" s="37">
        <v>26273</v>
      </c>
      <c r="E42" s="37">
        <v>32963</v>
      </c>
      <c r="F42" s="37">
        <v>6208</v>
      </c>
      <c r="G42" s="37">
        <v>16367</v>
      </c>
      <c r="H42" s="37">
        <v>17921</v>
      </c>
      <c r="I42" s="37">
        <v>5777</v>
      </c>
      <c r="J42" s="13"/>
      <c r="K42" s="49"/>
      <c r="L42" s="49"/>
      <c r="M42" s="49"/>
      <c r="N42" s="49"/>
      <c r="O42" s="49"/>
      <c r="P42" s="49"/>
      <c r="Q42" s="49"/>
    </row>
    <row r="43" spans="1:17" x14ac:dyDescent="0.2">
      <c r="A43" s="36" t="s">
        <v>168</v>
      </c>
      <c r="B43" s="37">
        <v>19032</v>
      </c>
      <c r="C43" s="37">
        <v>9233</v>
      </c>
      <c r="D43" s="37">
        <v>9785</v>
      </c>
      <c r="E43" s="37">
        <v>10177</v>
      </c>
      <c r="F43" s="37">
        <v>11509</v>
      </c>
      <c r="G43" s="37">
        <v>13775</v>
      </c>
      <c r="H43" s="37">
        <v>20977</v>
      </c>
      <c r="I43" s="37">
        <v>18694</v>
      </c>
      <c r="J43" s="13"/>
      <c r="K43" s="49"/>
      <c r="L43" s="49"/>
      <c r="M43" s="49"/>
      <c r="N43" s="49"/>
      <c r="O43" s="49"/>
      <c r="P43" s="49"/>
      <c r="Q43" s="49"/>
    </row>
    <row r="44" spans="1:17" x14ac:dyDescent="0.2">
      <c r="A44" s="40" t="s">
        <v>69</v>
      </c>
      <c r="B44" s="41">
        <v>481145</v>
      </c>
      <c r="C44" s="41">
        <v>621533</v>
      </c>
      <c r="D44" s="41">
        <v>931020</v>
      </c>
      <c r="E44" s="41">
        <v>857334</v>
      </c>
      <c r="F44" s="41">
        <v>866612</v>
      </c>
      <c r="G44" s="41">
        <v>873600</v>
      </c>
      <c r="H44" s="41">
        <v>889069</v>
      </c>
      <c r="I44" s="41">
        <v>997750</v>
      </c>
      <c r="J44" s="13"/>
      <c r="K44" s="49"/>
      <c r="L44" s="49"/>
      <c r="M44" s="49"/>
      <c r="N44" s="49"/>
      <c r="O44" s="49"/>
      <c r="P44" s="49"/>
      <c r="Q44" s="49"/>
    </row>
    <row r="45" spans="1:17" x14ac:dyDescent="0.2">
      <c r="A45" s="40" t="s">
        <v>70</v>
      </c>
      <c r="B45" s="42" t="s">
        <v>2</v>
      </c>
      <c r="C45" s="33">
        <v>0.2918</v>
      </c>
      <c r="D45" s="33">
        <v>0.49790000000000001</v>
      </c>
      <c r="E45" s="32">
        <v>-7.9100000000000004E-2</v>
      </c>
      <c r="F45" s="33">
        <v>1.0800000000000001E-2</v>
      </c>
      <c r="G45" s="33">
        <v>8.0999999999999996E-3</v>
      </c>
      <c r="H45" s="33">
        <v>1.77E-2</v>
      </c>
      <c r="I45" s="33">
        <v>0.1222</v>
      </c>
      <c r="J45" s="13"/>
      <c r="K45" s="49"/>
      <c r="L45" s="49"/>
      <c r="M45" s="49"/>
      <c r="N45" s="49"/>
      <c r="O45" s="49"/>
      <c r="P45" s="49"/>
      <c r="Q45" s="49"/>
    </row>
    <row r="46" spans="1:17" x14ac:dyDescent="0.2">
      <c r="A46" s="40" t="s">
        <v>71</v>
      </c>
      <c r="B46" s="42" t="s">
        <v>2</v>
      </c>
      <c r="C46" s="42" t="s">
        <v>2</v>
      </c>
      <c r="D46" s="42" t="s">
        <v>2</v>
      </c>
      <c r="E46" s="42" t="s">
        <v>2</v>
      </c>
      <c r="F46" s="43">
        <v>0.44</v>
      </c>
      <c r="G46" s="43" t="s">
        <v>2</v>
      </c>
      <c r="H46" s="43" t="s">
        <v>2</v>
      </c>
      <c r="I46" s="43">
        <v>0.15</v>
      </c>
      <c r="J46" s="13"/>
      <c r="K46" s="49"/>
      <c r="L46" s="49"/>
      <c r="M46" s="49"/>
      <c r="N46" s="49"/>
      <c r="O46" s="49"/>
      <c r="P46" s="49"/>
      <c r="Q46" s="49"/>
    </row>
    <row r="47" spans="1:17" x14ac:dyDescent="0.2">
      <c r="A47" s="40" t="s">
        <v>72</v>
      </c>
      <c r="B47" s="42" t="s">
        <v>2</v>
      </c>
      <c r="C47" s="42" t="s">
        <v>2</v>
      </c>
      <c r="D47" s="42" t="s">
        <v>2</v>
      </c>
      <c r="E47" s="42" t="s">
        <v>2</v>
      </c>
      <c r="F47" s="33">
        <v>2.7000000000000001E-3</v>
      </c>
      <c r="G47" s="33" t="s">
        <v>2</v>
      </c>
      <c r="H47" s="33" t="s">
        <v>2</v>
      </c>
      <c r="I47" s="33">
        <v>-0.15240000000000001</v>
      </c>
      <c r="J47" s="13"/>
      <c r="K47" s="46"/>
      <c r="L47" s="46"/>
      <c r="M47" s="46"/>
      <c r="N47" s="46"/>
      <c r="O47" s="49"/>
      <c r="P47" s="49"/>
      <c r="Q47" s="49"/>
    </row>
    <row r="48" spans="1:17" x14ac:dyDescent="0.2">
      <c r="A48" s="44" t="s">
        <v>169</v>
      </c>
      <c r="B48" s="45">
        <v>2013</v>
      </c>
      <c r="C48" s="45">
        <v>2014</v>
      </c>
      <c r="D48" s="45">
        <v>2015</v>
      </c>
      <c r="E48" s="45">
        <v>2016</v>
      </c>
      <c r="F48" s="45">
        <v>2017</v>
      </c>
      <c r="G48" s="45">
        <v>2018</v>
      </c>
      <c r="H48" s="45">
        <v>2019</v>
      </c>
      <c r="I48" s="45">
        <v>2020</v>
      </c>
      <c r="J48" s="13"/>
      <c r="K48" s="49"/>
      <c r="L48" s="49"/>
      <c r="M48" s="49"/>
      <c r="N48" s="49"/>
      <c r="O48" s="49"/>
      <c r="P48" s="49"/>
      <c r="Q48" s="49"/>
    </row>
    <row r="49" spans="1:17" x14ac:dyDescent="0.2">
      <c r="A49" s="40" t="s">
        <v>74</v>
      </c>
      <c r="B49" s="42" t="s">
        <v>2</v>
      </c>
      <c r="C49" s="42" t="s">
        <v>2</v>
      </c>
      <c r="D49" s="41">
        <v>2000</v>
      </c>
      <c r="E49" s="42" t="s">
        <v>2</v>
      </c>
      <c r="F49" s="41">
        <v>2000</v>
      </c>
      <c r="G49" s="41" t="s">
        <v>2</v>
      </c>
      <c r="H49" s="41">
        <v>18677</v>
      </c>
      <c r="I49" s="41">
        <v>16634</v>
      </c>
      <c r="J49" s="13"/>
      <c r="K49" s="49"/>
      <c r="L49" s="49"/>
      <c r="M49" s="49"/>
      <c r="N49" s="49"/>
      <c r="O49" s="49"/>
      <c r="P49" s="49"/>
      <c r="Q49" s="49"/>
    </row>
    <row r="50" spans="1:17" x14ac:dyDescent="0.2">
      <c r="A50" s="40" t="s">
        <v>222</v>
      </c>
      <c r="B50" s="42" t="s">
        <v>2</v>
      </c>
      <c r="C50" s="42" t="s">
        <v>2</v>
      </c>
      <c r="D50" s="42" t="s">
        <v>2</v>
      </c>
      <c r="E50" s="42" t="s">
        <v>2</v>
      </c>
      <c r="F50" s="42" t="s">
        <v>2</v>
      </c>
      <c r="G50" s="42" t="s">
        <v>2</v>
      </c>
      <c r="H50" s="42">
        <v>18677</v>
      </c>
      <c r="I50" s="42">
        <v>16634</v>
      </c>
      <c r="J50" s="13"/>
      <c r="K50" s="49"/>
      <c r="L50" s="49"/>
      <c r="M50" s="49"/>
      <c r="N50" s="49"/>
      <c r="O50" s="49"/>
      <c r="P50" s="49"/>
      <c r="Q50" s="49"/>
    </row>
    <row r="51" spans="1:17" x14ac:dyDescent="0.2">
      <c r="A51" s="40" t="s">
        <v>75</v>
      </c>
      <c r="B51" s="42" t="s">
        <v>2</v>
      </c>
      <c r="C51" s="42" t="s">
        <v>2</v>
      </c>
      <c r="D51" s="41">
        <v>2000</v>
      </c>
      <c r="E51" s="42" t="s">
        <v>2</v>
      </c>
      <c r="F51" s="41">
        <v>2000</v>
      </c>
      <c r="G51" s="41" t="s">
        <v>2</v>
      </c>
      <c r="H51" s="41" t="s">
        <v>2</v>
      </c>
      <c r="I51" s="41" t="s">
        <v>2</v>
      </c>
      <c r="J51" s="13"/>
      <c r="K51" s="49"/>
      <c r="L51" s="49"/>
      <c r="M51" s="49"/>
      <c r="N51" s="49"/>
      <c r="O51" s="49"/>
      <c r="P51" s="49"/>
      <c r="Q51" s="49"/>
    </row>
    <row r="52" spans="1:17" x14ac:dyDescent="0.2">
      <c r="A52" s="40" t="s">
        <v>76</v>
      </c>
      <c r="B52" s="41">
        <v>19396</v>
      </c>
      <c r="C52" s="41">
        <v>26145</v>
      </c>
      <c r="D52" s="41">
        <v>23455</v>
      </c>
      <c r="E52" s="41">
        <v>19990</v>
      </c>
      <c r="F52" s="41">
        <v>24235</v>
      </c>
      <c r="G52" s="41">
        <v>32057</v>
      </c>
      <c r="H52" s="41">
        <v>20414</v>
      </c>
      <c r="I52" s="41">
        <v>20837</v>
      </c>
      <c r="J52" s="13"/>
      <c r="K52" s="49"/>
      <c r="L52" s="49"/>
      <c r="M52" s="49"/>
      <c r="N52" s="49"/>
      <c r="O52" s="49"/>
      <c r="P52" s="49"/>
      <c r="Q52" s="49"/>
    </row>
    <row r="53" spans="1:17" x14ac:dyDescent="0.2">
      <c r="A53" s="40" t="s">
        <v>77</v>
      </c>
      <c r="B53" s="42" t="s">
        <v>2</v>
      </c>
      <c r="C53" s="33">
        <v>0.34799999999999998</v>
      </c>
      <c r="D53" s="32">
        <v>-0.10290000000000001</v>
      </c>
      <c r="E53" s="32">
        <v>-0.1477</v>
      </c>
      <c r="F53" s="33">
        <v>0.21240000000000001</v>
      </c>
      <c r="G53" s="33">
        <v>0.32279999999999998</v>
      </c>
      <c r="H53" s="33">
        <v>-0.36320000000000002</v>
      </c>
      <c r="I53" s="33">
        <v>2.07E-2</v>
      </c>
      <c r="J53" s="13"/>
      <c r="K53" s="49"/>
      <c r="L53" s="49"/>
      <c r="M53" s="49"/>
      <c r="N53" s="49"/>
      <c r="O53" s="49"/>
      <c r="P53" s="49"/>
      <c r="Q53" s="49"/>
    </row>
    <row r="54" spans="1:17" x14ac:dyDescent="0.2">
      <c r="A54" s="40" t="s">
        <v>78</v>
      </c>
      <c r="B54" s="41">
        <v>142164</v>
      </c>
      <c r="C54" s="41">
        <v>163991</v>
      </c>
      <c r="D54" s="41">
        <v>200741</v>
      </c>
      <c r="E54" s="41">
        <v>183474</v>
      </c>
      <c r="F54" s="41">
        <v>213410</v>
      </c>
      <c r="G54" s="41">
        <v>204433</v>
      </c>
      <c r="H54" s="41">
        <v>188654</v>
      </c>
      <c r="I54" s="41">
        <v>170702</v>
      </c>
      <c r="J54" s="13"/>
      <c r="K54" s="49"/>
      <c r="L54" s="49"/>
      <c r="M54" s="49"/>
      <c r="N54" s="49"/>
      <c r="O54" s="49"/>
      <c r="P54" s="49"/>
      <c r="Q54" s="49"/>
    </row>
    <row r="55" spans="1:17" x14ac:dyDescent="0.2">
      <c r="A55" s="40" t="s">
        <v>79</v>
      </c>
      <c r="B55" s="41">
        <v>1600</v>
      </c>
      <c r="C55" s="42">
        <v>101.5</v>
      </c>
      <c r="D55" s="41">
        <v>1800</v>
      </c>
      <c r="E55" s="42" t="s">
        <v>2</v>
      </c>
      <c r="F55" s="42" t="s">
        <v>2</v>
      </c>
      <c r="G55" s="42" t="s">
        <v>2</v>
      </c>
      <c r="H55" s="42" t="s">
        <v>2</v>
      </c>
      <c r="I55" s="42" t="s">
        <v>2</v>
      </c>
      <c r="J55" s="13"/>
      <c r="K55" s="49"/>
      <c r="L55" s="49"/>
      <c r="M55" s="49"/>
      <c r="N55" s="49"/>
      <c r="O55" s="49"/>
      <c r="P55" s="49"/>
      <c r="Q55" s="49"/>
    </row>
    <row r="56" spans="1:17" x14ac:dyDescent="0.2">
      <c r="A56" s="40" t="s">
        <v>80</v>
      </c>
      <c r="B56" s="41">
        <v>140564</v>
      </c>
      <c r="C56" s="41">
        <v>163889.5</v>
      </c>
      <c r="D56" s="41">
        <v>198941</v>
      </c>
      <c r="E56" s="41">
        <v>183474</v>
      </c>
      <c r="F56" s="41">
        <v>213410</v>
      </c>
      <c r="G56" s="41">
        <v>204433</v>
      </c>
      <c r="H56" s="41">
        <v>188654</v>
      </c>
      <c r="I56" s="41">
        <v>170702</v>
      </c>
      <c r="J56" s="13"/>
      <c r="K56" s="49"/>
      <c r="L56" s="49"/>
      <c r="M56" s="49"/>
      <c r="N56" s="49"/>
      <c r="O56" s="49"/>
      <c r="P56" s="49"/>
      <c r="Q56" s="49"/>
    </row>
    <row r="57" spans="1:17" x14ac:dyDescent="0.2">
      <c r="A57" s="40" t="s">
        <v>81</v>
      </c>
      <c r="B57" s="41">
        <v>161560</v>
      </c>
      <c r="C57" s="41">
        <v>190136</v>
      </c>
      <c r="D57" s="41">
        <v>226196</v>
      </c>
      <c r="E57" s="41">
        <v>203464</v>
      </c>
      <c r="F57" s="41">
        <v>239645</v>
      </c>
      <c r="G57" s="41">
        <v>236490</v>
      </c>
      <c r="H57" s="41">
        <v>227745</v>
      </c>
      <c r="I57" s="41">
        <v>208173</v>
      </c>
      <c r="J57" s="13"/>
      <c r="K57" s="49"/>
      <c r="L57" s="49"/>
      <c r="M57" s="49"/>
      <c r="N57" s="49"/>
      <c r="O57" s="49"/>
      <c r="P57" s="49"/>
      <c r="Q57" s="49"/>
    </row>
    <row r="58" spans="1:17" x14ac:dyDescent="0.2">
      <c r="A58" s="40" t="s">
        <v>82</v>
      </c>
      <c r="B58" s="43">
        <v>0.83</v>
      </c>
      <c r="C58" s="43">
        <v>1.1599999999999999</v>
      </c>
      <c r="D58" s="43">
        <v>2.12</v>
      </c>
      <c r="E58" s="43">
        <v>1.83</v>
      </c>
      <c r="F58" s="43">
        <v>1.47</v>
      </c>
      <c r="G58" s="43">
        <v>1.34</v>
      </c>
      <c r="H58" s="43">
        <v>1.27</v>
      </c>
      <c r="I58" s="43">
        <v>2.2000000000000002</v>
      </c>
      <c r="J58" s="13"/>
      <c r="K58" s="49"/>
      <c r="L58" s="49"/>
      <c r="M58" s="49"/>
      <c r="N58" s="49"/>
      <c r="O58" s="49"/>
      <c r="P58" s="49"/>
      <c r="Q58" s="49"/>
    </row>
    <row r="59" spans="1:17" x14ac:dyDescent="0.2">
      <c r="A59" s="40" t="s">
        <v>83</v>
      </c>
      <c r="B59" s="43">
        <v>0.76</v>
      </c>
      <c r="C59" s="43">
        <v>1.07</v>
      </c>
      <c r="D59" s="43">
        <v>1.95</v>
      </c>
      <c r="E59" s="43">
        <v>1.62</v>
      </c>
      <c r="F59" s="43">
        <v>1.34</v>
      </c>
      <c r="G59" s="43">
        <v>1.1499999999999999</v>
      </c>
      <c r="H59" s="43">
        <v>1.08</v>
      </c>
      <c r="I59" s="43">
        <v>2.0099999999999998</v>
      </c>
      <c r="J59" s="13"/>
      <c r="K59" s="49"/>
      <c r="L59" s="49"/>
      <c r="M59" s="49"/>
      <c r="N59" s="49"/>
      <c r="O59" s="49"/>
      <c r="P59" s="49"/>
      <c r="Q59" s="49"/>
    </row>
    <row r="60" spans="1:17" x14ac:dyDescent="0.2">
      <c r="A60" s="40" t="s">
        <v>84</v>
      </c>
      <c r="B60" s="43">
        <v>0.18</v>
      </c>
      <c r="C60" s="43">
        <v>0.56000000000000005</v>
      </c>
      <c r="D60" s="43">
        <v>1.4</v>
      </c>
      <c r="E60" s="43">
        <v>1.01</v>
      </c>
      <c r="F60" s="43">
        <v>0.66</v>
      </c>
      <c r="G60" s="43">
        <v>0.6</v>
      </c>
      <c r="H60" s="43">
        <v>0.48</v>
      </c>
      <c r="I60" s="43">
        <v>1.52</v>
      </c>
      <c r="J60" s="13"/>
      <c r="K60" s="49"/>
      <c r="L60" s="49"/>
      <c r="M60" s="49"/>
      <c r="N60" s="49"/>
      <c r="O60" s="49"/>
      <c r="P60" s="49"/>
      <c r="Q60" s="49"/>
    </row>
    <row r="61" spans="1:17" x14ac:dyDescent="0.2">
      <c r="A61" s="40" t="s">
        <v>85</v>
      </c>
      <c r="B61" s="42" t="s">
        <v>2</v>
      </c>
      <c r="C61" s="41">
        <v>4710</v>
      </c>
      <c r="D61" s="41">
        <v>27667</v>
      </c>
      <c r="E61" s="41">
        <v>27316</v>
      </c>
      <c r="F61" s="41">
        <v>23357</v>
      </c>
      <c r="G61" s="41">
        <v>37753</v>
      </c>
      <c r="H61" s="41">
        <v>18229</v>
      </c>
      <c r="I61" s="41">
        <v>305676</v>
      </c>
      <c r="J61" s="13"/>
      <c r="K61" s="49"/>
      <c r="L61" s="49"/>
      <c r="M61" s="49"/>
      <c r="N61" s="49"/>
      <c r="O61" s="49"/>
      <c r="P61" s="49"/>
      <c r="Q61" s="49"/>
    </row>
    <row r="62" spans="1:17" ht="17.25" customHeight="1" x14ac:dyDescent="0.2">
      <c r="A62" s="40" t="s">
        <v>86</v>
      </c>
      <c r="B62" s="42" t="s">
        <v>2</v>
      </c>
      <c r="C62" s="41">
        <v>4710</v>
      </c>
      <c r="D62" s="41">
        <v>27667</v>
      </c>
      <c r="E62" s="41">
        <v>27316</v>
      </c>
      <c r="F62" s="41">
        <v>23357</v>
      </c>
      <c r="G62" s="41">
        <v>37753</v>
      </c>
      <c r="H62" s="41">
        <v>18229</v>
      </c>
      <c r="I62" s="41">
        <v>305676</v>
      </c>
      <c r="J62" s="13"/>
      <c r="K62" s="49"/>
      <c r="L62" s="49"/>
      <c r="M62" s="49"/>
      <c r="N62" s="49"/>
      <c r="O62" s="49"/>
      <c r="P62" s="49"/>
      <c r="Q62" s="49"/>
    </row>
    <row r="63" spans="1:17" x14ac:dyDescent="0.2">
      <c r="A63" s="40" t="s">
        <v>87</v>
      </c>
      <c r="B63" s="42" t="s">
        <v>2</v>
      </c>
      <c r="C63" s="41">
        <v>4710</v>
      </c>
      <c r="D63" s="41">
        <v>27667</v>
      </c>
      <c r="E63" s="41">
        <v>27316</v>
      </c>
      <c r="F63" s="41">
        <v>23357</v>
      </c>
      <c r="G63" s="41">
        <v>37753</v>
      </c>
      <c r="H63" s="41">
        <v>18229</v>
      </c>
      <c r="I63" s="41">
        <v>305676</v>
      </c>
      <c r="J63" s="13"/>
      <c r="K63" s="49"/>
      <c r="L63" s="49"/>
      <c r="M63" s="49"/>
      <c r="N63" s="49"/>
      <c r="O63" s="49"/>
      <c r="P63" s="49"/>
      <c r="Q63" s="49"/>
    </row>
    <row r="64" spans="1:17" x14ac:dyDescent="0.2">
      <c r="A64" s="40" t="s">
        <v>88</v>
      </c>
      <c r="B64" s="41">
        <v>-24259</v>
      </c>
      <c r="C64" s="41">
        <v>-23058</v>
      </c>
      <c r="D64" s="41">
        <v>-25766</v>
      </c>
      <c r="E64" s="41">
        <v>-20779</v>
      </c>
      <c r="F64" s="41">
        <v>-30708</v>
      </c>
      <c r="G64" s="41">
        <v>-31264</v>
      </c>
      <c r="H64" s="41">
        <v>-23905</v>
      </c>
      <c r="I64" s="41">
        <v>1151</v>
      </c>
      <c r="J64" s="13"/>
      <c r="K64" s="49"/>
      <c r="L64" s="49"/>
      <c r="M64" s="49"/>
      <c r="N64" s="49"/>
      <c r="O64" s="49"/>
      <c r="P64" s="49"/>
      <c r="Q64" s="49"/>
    </row>
    <row r="65" spans="1:17" ht="17.25" customHeight="1" x14ac:dyDescent="0.2">
      <c r="A65" s="40" t="s">
        <v>223</v>
      </c>
      <c r="B65" s="42" t="s">
        <v>2</v>
      </c>
      <c r="C65" s="42" t="s">
        <v>2</v>
      </c>
      <c r="D65" s="42" t="s">
        <v>2</v>
      </c>
      <c r="E65" s="42" t="s">
        <v>2</v>
      </c>
      <c r="F65" s="42" t="s">
        <v>2</v>
      </c>
      <c r="G65" s="42" t="s">
        <v>2</v>
      </c>
      <c r="H65" s="42" t="s">
        <v>2</v>
      </c>
      <c r="I65" s="42">
        <v>19134</v>
      </c>
      <c r="J65" s="13"/>
      <c r="K65" s="49"/>
      <c r="L65" s="49"/>
      <c r="M65" s="49"/>
      <c r="N65" s="49"/>
      <c r="O65" s="49"/>
      <c r="P65" s="49"/>
      <c r="Q65" s="49"/>
    </row>
    <row r="66" spans="1:17" x14ac:dyDescent="0.2">
      <c r="A66" s="40" t="s">
        <v>89</v>
      </c>
      <c r="B66" s="41">
        <v>24259</v>
      </c>
      <c r="C66" s="41">
        <v>23058</v>
      </c>
      <c r="D66" s="41">
        <v>25766</v>
      </c>
      <c r="E66" s="41">
        <v>20779</v>
      </c>
      <c r="F66" s="41">
        <v>30708</v>
      </c>
      <c r="G66" s="41">
        <v>31264</v>
      </c>
      <c r="H66" s="41">
        <v>23905</v>
      </c>
      <c r="I66" s="41">
        <v>17983</v>
      </c>
      <c r="J66" s="13"/>
      <c r="K66" s="49"/>
      <c r="L66" s="49"/>
      <c r="M66" s="49"/>
      <c r="N66" s="49"/>
      <c r="O66" s="49"/>
      <c r="P66" s="49"/>
      <c r="Q66" s="49"/>
    </row>
    <row r="67" spans="1:17" x14ac:dyDescent="0.2">
      <c r="A67" s="40" t="s">
        <v>90</v>
      </c>
      <c r="B67" s="41">
        <v>161560</v>
      </c>
      <c r="C67" s="41">
        <v>194846</v>
      </c>
      <c r="D67" s="41">
        <v>253863</v>
      </c>
      <c r="E67" s="41">
        <v>230780</v>
      </c>
      <c r="F67" s="41">
        <v>263002</v>
      </c>
      <c r="G67" s="41">
        <v>274243</v>
      </c>
      <c r="H67" s="41">
        <v>245974</v>
      </c>
      <c r="I67" s="41">
        <v>532983</v>
      </c>
      <c r="J67" s="13"/>
      <c r="K67" s="49"/>
      <c r="L67" s="49"/>
      <c r="M67" s="49"/>
      <c r="N67" s="49"/>
      <c r="O67" s="38"/>
      <c r="P67" s="38"/>
      <c r="Q67" s="38"/>
    </row>
    <row r="68" spans="1:17" x14ac:dyDescent="0.2">
      <c r="A68" s="40" t="s">
        <v>91</v>
      </c>
      <c r="B68" s="33">
        <v>0.33579999999999999</v>
      </c>
      <c r="C68" s="33">
        <v>0.3135</v>
      </c>
      <c r="D68" s="33">
        <v>0.2727</v>
      </c>
      <c r="E68" s="33">
        <v>0.26919999999999999</v>
      </c>
      <c r="F68" s="33">
        <v>0.30349999999999999</v>
      </c>
      <c r="G68" s="33">
        <v>0.31390000000000001</v>
      </c>
      <c r="H68" s="33">
        <v>0.2767</v>
      </c>
      <c r="I68" s="33">
        <v>0.53420000000000001</v>
      </c>
      <c r="J68" s="13"/>
      <c r="K68" s="49"/>
      <c r="L68" s="49"/>
      <c r="M68" s="49"/>
      <c r="N68" s="49"/>
    </row>
    <row r="69" spans="1:17" x14ac:dyDescent="0.2">
      <c r="A69" s="40" t="s">
        <v>92</v>
      </c>
      <c r="B69" s="41">
        <v>319585</v>
      </c>
      <c r="C69" s="41">
        <v>382775</v>
      </c>
      <c r="D69" s="41">
        <v>623891</v>
      </c>
      <c r="E69" s="41">
        <v>562012</v>
      </c>
      <c r="F69" s="41">
        <v>527746</v>
      </c>
      <c r="G69" s="41">
        <v>512161</v>
      </c>
      <c r="H69" s="41">
        <v>547694</v>
      </c>
      <c r="I69" s="41">
        <v>385489</v>
      </c>
      <c r="J69" s="13"/>
      <c r="K69" s="49"/>
      <c r="L69" s="49"/>
      <c r="M69" s="49"/>
      <c r="N69" s="49"/>
    </row>
    <row r="70" spans="1:17" x14ac:dyDescent="0.2">
      <c r="A70" s="40" t="s">
        <v>93</v>
      </c>
      <c r="B70" s="41">
        <v>327313</v>
      </c>
      <c r="C70" s="41">
        <v>344862</v>
      </c>
      <c r="D70" s="41">
        <v>448310</v>
      </c>
      <c r="E70" s="41">
        <v>439213</v>
      </c>
      <c r="F70" s="41">
        <v>445797</v>
      </c>
      <c r="G70" s="41">
        <v>422455</v>
      </c>
      <c r="H70" s="41">
        <v>423386</v>
      </c>
      <c r="I70" s="41">
        <v>407031</v>
      </c>
      <c r="J70" s="13"/>
      <c r="K70" s="49"/>
      <c r="L70" s="49"/>
      <c r="M70" s="49"/>
      <c r="N70" s="49"/>
    </row>
    <row r="71" spans="1:17" x14ac:dyDescent="0.2">
      <c r="A71" s="40" t="s">
        <v>94</v>
      </c>
      <c r="B71" s="41">
        <v>-43051</v>
      </c>
      <c r="C71" s="41">
        <v>-6259</v>
      </c>
      <c r="D71" s="41">
        <v>19930</v>
      </c>
      <c r="E71" s="41">
        <v>-47366</v>
      </c>
      <c r="F71" s="41">
        <v>-87592</v>
      </c>
      <c r="G71" s="41">
        <v>-85385</v>
      </c>
      <c r="H71" s="41">
        <v>-40253</v>
      </c>
      <c r="I71" s="41">
        <v>-202849</v>
      </c>
      <c r="J71" s="13"/>
      <c r="K71" s="49"/>
      <c r="L71" s="49"/>
      <c r="M71" s="49"/>
      <c r="N71" s="49"/>
    </row>
    <row r="72" spans="1:17" x14ac:dyDescent="0.2">
      <c r="A72" s="40" t="s">
        <v>170</v>
      </c>
      <c r="B72" s="41">
        <v>35323</v>
      </c>
      <c r="C72" s="41">
        <v>44172</v>
      </c>
      <c r="D72" s="41">
        <v>155651</v>
      </c>
      <c r="E72" s="41">
        <v>172104</v>
      </c>
      <c r="F72" s="41">
        <v>174674</v>
      </c>
      <c r="G72" s="41">
        <v>176007</v>
      </c>
      <c r="H72" s="41">
        <v>168599</v>
      </c>
      <c r="I72" s="41">
        <v>181318</v>
      </c>
      <c r="J72" s="13"/>
      <c r="K72" s="49"/>
      <c r="L72" s="49"/>
      <c r="M72" s="49"/>
      <c r="N72" s="49"/>
    </row>
    <row r="73" spans="1:17" x14ac:dyDescent="0.2">
      <c r="A73" s="40" t="s">
        <v>171</v>
      </c>
      <c r="B73" s="42" t="s">
        <v>2</v>
      </c>
      <c r="C73" s="42" t="s">
        <v>2</v>
      </c>
      <c r="D73" s="42" t="s">
        <v>2</v>
      </c>
      <c r="E73" s="41">
        <v>-1939</v>
      </c>
      <c r="F73" s="41">
        <v>-5133</v>
      </c>
      <c r="G73" s="41">
        <v>-916</v>
      </c>
      <c r="H73" s="41">
        <v>-4038</v>
      </c>
      <c r="I73" s="41">
        <v>-11</v>
      </c>
      <c r="J73" s="13"/>
      <c r="K73" s="49"/>
      <c r="L73" s="49"/>
      <c r="M73" s="49"/>
      <c r="N73" s="49"/>
    </row>
    <row r="74" spans="1:17" x14ac:dyDescent="0.2">
      <c r="A74" s="40" t="s">
        <v>95</v>
      </c>
      <c r="B74" s="33">
        <v>0.66420000000000001</v>
      </c>
      <c r="C74" s="33">
        <v>0.6159</v>
      </c>
      <c r="D74" s="33">
        <v>0.67010000000000003</v>
      </c>
      <c r="E74" s="33">
        <v>0.65549999999999997</v>
      </c>
      <c r="F74" s="33">
        <v>0.60899999999999999</v>
      </c>
      <c r="G74" s="33">
        <v>0.58630000000000004</v>
      </c>
      <c r="H74" s="33">
        <v>0.61599999999999999</v>
      </c>
      <c r="I74" s="33">
        <v>0.38640000000000002</v>
      </c>
      <c r="J74" s="13"/>
      <c r="K74" s="49"/>
      <c r="L74" s="49"/>
      <c r="M74" s="49"/>
      <c r="N74" s="49"/>
    </row>
    <row r="75" spans="1:17" x14ac:dyDescent="0.2">
      <c r="A75" s="40" t="s">
        <v>96</v>
      </c>
      <c r="B75" s="41">
        <v>319585</v>
      </c>
      <c r="C75" s="41">
        <v>382775</v>
      </c>
      <c r="D75" s="41">
        <v>623891</v>
      </c>
      <c r="E75" s="41">
        <v>562012</v>
      </c>
      <c r="F75" s="41">
        <v>527746</v>
      </c>
      <c r="G75" s="41">
        <v>512161</v>
      </c>
      <c r="H75" s="41">
        <v>547694</v>
      </c>
      <c r="I75" s="41">
        <v>385489</v>
      </c>
      <c r="J75" s="13"/>
      <c r="K75" s="49"/>
      <c r="L75" s="49"/>
      <c r="M75" s="49"/>
      <c r="N75" s="49"/>
    </row>
    <row r="76" spans="1:17" x14ac:dyDescent="0.2">
      <c r="A76" s="40" t="s">
        <v>97</v>
      </c>
      <c r="B76" s="33">
        <v>0.66420000000000001</v>
      </c>
      <c r="C76" s="33">
        <v>0.6159</v>
      </c>
      <c r="D76" s="33">
        <v>0.67010000000000003</v>
      </c>
      <c r="E76" s="33">
        <v>0.65549999999999997</v>
      </c>
      <c r="F76" s="33">
        <v>0.60899999999999999</v>
      </c>
      <c r="G76" s="33">
        <v>0.58630000000000004</v>
      </c>
      <c r="H76" s="33">
        <v>0.61599999999999999</v>
      </c>
      <c r="I76" s="33">
        <v>0.38640000000000002</v>
      </c>
      <c r="J76" s="13"/>
      <c r="K76" s="38"/>
      <c r="L76" s="38"/>
      <c r="M76" s="38"/>
      <c r="N76" s="38"/>
    </row>
    <row r="77" spans="1:17" x14ac:dyDescent="0.2">
      <c r="A77" s="40" t="s">
        <v>98</v>
      </c>
      <c r="B77" s="42" t="s">
        <v>2</v>
      </c>
      <c r="C77" s="41">
        <v>43912</v>
      </c>
      <c r="D77" s="41">
        <v>53266</v>
      </c>
      <c r="E77" s="41">
        <v>64542</v>
      </c>
      <c r="F77" s="41">
        <v>75864</v>
      </c>
      <c r="G77" s="41">
        <v>87196</v>
      </c>
      <c r="H77" s="41">
        <v>95401</v>
      </c>
      <c r="I77" s="41">
        <v>79278</v>
      </c>
    </row>
    <row r="78" spans="1:17" x14ac:dyDescent="0.2">
      <c r="A78" s="40" t="s">
        <v>99</v>
      </c>
      <c r="B78" s="41">
        <v>319585</v>
      </c>
      <c r="C78" s="41">
        <v>426687</v>
      </c>
      <c r="D78" s="41">
        <v>677157</v>
      </c>
      <c r="E78" s="41">
        <v>626554</v>
      </c>
      <c r="F78" s="41">
        <v>603610</v>
      </c>
      <c r="G78" s="41">
        <v>599357</v>
      </c>
      <c r="H78" s="41">
        <v>643095</v>
      </c>
      <c r="I78" s="41">
        <v>464767</v>
      </c>
    </row>
    <row r="79" spans="1:17" x14ac:dyDescent="0.2">
      <c r="A79" s="40" t="s">
        <v>73</v>
      </c>
      <c r="B79" s="41">
        <v>481145</v>
      </c>
      <c r="C79" s="41">
        <v>621533</v>
      </c>
      <c r="D79" s="41">
        <v>931020</v>
      </c>
      <c r="E79" s="41">
        <v>857334</v>
      </c>
      <c r="F79" s="41">
        <v>866612</v>
      </c>
      <c r="G79" s="41">
        <v>873600</v>
      </c>
      <c r="H79" s="41">
        <v>889069</v>
      </c>
      <c r="I79" s="41">
        <v>997750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92D050"/>
  </sheetPr>
  <dimension ref="A1:Q55"/>
  <sheetViews>
    <sheetView workbookViewId="0"/>
  </sheetViews>
  <sheetFormatPr defaultRowHeight="15" x14ac:dyDescent="0.25"/>
  <cols>
    <col min="1" max="1" width="59.85546875" style="13" bestFit="1" customWidth="1"/>
    <col min="2" max="3" width="10.85546875" style="13" bestFit="1" customWidth="1"/>
    <col min="4" max="4" width="11.28515625" style="13" bestFit="1" customWidth="1"/>
    <col min="5" max="5" width="12" style="13" bestFit="1" customWidth="1"/>
    <col min="6" max="6" width="10.85546875" style="13" bestFit="1" customWidth="1"/>
    <col min="7" max="8" width="11.28515625" bestFit="1" customWidth="1"/>
    <col min="9" max="9" width="12" bestFit="1" customWidth="1"/>
    <col min="14" max="16384" width="9.140625" style="3"/>
  </cols>
  <sheetData>
    <row r="1" spans="1:17" x14ac:dyDescent="0.25">
      <c r="A1" s="35" t="s">
        <v>147</v>
      </c>
      <c r="B1" s="23">
        <v>2013</v>
      </c>
      <c r="C1" s="23">
        <v>2014</v>
      </c>
      <c r="D1" s="23">
        <v>2015</v>
      </c>
      <c r="E1" s="23">
        <v>2016</v>
      </c>
      <c r="F1" s="23">
        <v>2017</v>
      </c>
      <c r="G1" s="23">
        <v>2018</v>
      </c>
      <c r="H1" s="23">
        <v>2019</v>
      </c>
      <c r="I1" s="23">
        <v>2020</v>
      </c>
      <c r="K1" s="12"/>
      <c r="L1" s="12"/>
      <c r="M1" s="12"/>
      <c r="N1" s="12"/>
      <c r="O1" s="2"/>
      <c r="P1" s="2"/>
      <c r="Q1" s="2"/>
    </row>
    <row r="2" spans="1:17" x14ac:dyDescent="0.25">
      <c r="A2" s="36" t="s">
        <v>100</v>
      </c>
      <c r="B2" s="37">
        <v>44115</v>
      </c>
      <c r="C2" s="37">
        <v>42169</v>
      </c>
      <c r="D2" s="37">
        <v>64624</v>
      </c>
      <c r="E2" s="37">
        <v>39320</v>
      </c>
      <c r="F2" s="37">
        <v>12518</v>
      </c>
      <c r="G2" s="37">
        <v>33595</v>
      </c>
      <c r="H2" s="37">
        <v>58571</v>
      </c>
      <c r="I2" s="37">
        <v>-157486</v>
      </c>
      <c r="K2" s="2"/>
      <c r="L2" s="2"/>
      <c r="M2" s="2"/>
      <c r="N2" s="2"/>
      <c r="O2" s="2"/>
      <c r="P2" s="2"/>
      <c r="Q2" s="2"/>
    </row>
    <row r="3" spans="1:17" x14ac:dyDescent="0.25">
      <c r="A3" s="36" t="s">
        <v>31</v>
      </c>
      <c r="B3" s="38" t="s">
        <v>2</v>
      </c>
      <c r="C3" s="28">
        <v>-4.41E-2</v>
      </c>
      <c r="D3" s="27">
        <v>0.53249999999999997</v>
      </c>
      <c r="E3" s="28">
        <v>-0.3916</v>
      </c>
      <c r="F3" s="28">
        <v>-0.68159999999999998</v>
      </c>
      <c r="G3" s="28">
        <v>1.6837</v>
      </c>
      <c r="H3" s="28">
        <v>0.74339999999999995</v>
      </c>
      <c r="I3" s="28">
        <v>-3.6888000000000001</v>
      </c>
      <c r="K3" s="2"/>
      <c r="L3" s="2"/>
      <c r="M3" s="2"/>
      <c r="N3" s="2"/>
      <c r="O3" s="2"/>
      <c r="P3" s="2"/>
      <c r="Q3" s="2"/>
    </row>
    <row r="4" spans="1:17" x14ac:dyDescent="0.25">
      <c r="A4" s="36" t="s">
        <v>101</v>
      </c>
      <c r="B4" s="37">
        <v>36685</v>
      </c>
      <c r="C4" s="37">
        <v>32930</v>
      </c>
      <c r="D4" s="37">
        <v>40887</v>
      </c>
      <c r="E4" s="37">
        <v>45953</v>
      </c>
      <c r="F4" s="37">
        <v>66245</v>
      </c>
      <c r="G4" s="37">
        <v>56331</v>
      </c>
      <c r="H4" s="37">
        <v>62978</v>
      </c>
      <c r="I4" s="37">
        <v>52704</v>
      </c>
      <c r="K4" s="2"/>
      <c r="L4" s="2"/>
      <c r="M4" s="2"/>
      <c r="N4" s="2"/>
      <c r="O4" s="2"/>
      <c r="P4" s="2"/>
      <c r="Q4" s="2"/>
    </row>
    <row r="5" spans="1:17" x14ac:dyDescent="0.25">
      <c r="A5" s="36" t="s">
        <v>102</v>
      </c>
      <c r="B5" s="37">
        <v>16239</v>
      </c>
      <c r="C5" s="37">
        <v>17764</v>
      </c>
      <c r="D5" s="37">
        <v>21361</v>
      </c>
      <c r="E5" s="37">
        <v>25532</v>
      </c>
      <c r="F5" s="37">
        <v>29915</v>
      </c>
      <c r="G5" s="37">
        <v>33903</v>
      </c>
      <c r="H5" s="37">
        <v>35630</v>
      </c>
      <c r="I5" s="37">
        <v>36155</v>
      </c>
      <c r="K5" s="2"/>
      <c r="L5" s="2"/>
      <c r="M5" s="2"/>
      <c r="N5" s="2"/>
      <c r="O5" s="2"/>
      <c r="P5" s="2"/>
      <c r="Q5" s="2"/>
    </row>
    <row r="6" spans="1:17" ht="18" customHeight="1" x14ac:dyDescent="0.25">
      <c r="A6" s="36" t="s">
        <v>103</v>
      </c>
      <c r="B6" s="37">
        <v>20446</v>
      </c>
      <c r="C6" s="37">
        <v>15166</v>
      </c>
      <c r="D6" s="37">
        <v>19526</v>
      </c>
      <c r="E6" s="37">
        <v>20421</v>
      </c>
      <c r="F6" s="37">
        <v>36330</v>
      </c>
      <c r="G6" s="37">
        <v>22428</v>
      </c>
      <c r="H6" s="37">
        <v>27348</v>
      </c>
      <c r="I6" s="37">
        <v>16549</v>
      </c>
      <c r="K6" s="2"/>
      <c r="L6" s="2"/>
      <c r="M6" s="2"/>
      <c r="N6" s="2"/>
      <c r="O6" s="2"/>
      <c r="P6" s="2"/>
      <c r="Q6" s="2"/>
    </row>
    <row r="7" spans="1:17" x14ac:dyDescent="0.25">
      <c r="A7" s="36" t="s">
        <v>172</v>
      </c>
      <c r="B7" s="37">
        <v>12899</v>
      </c>
      <c r="C7" s="38">
        <v>627</v>
      </c>
      <c r="D7" s="37">
        <v>-1336</v>
      </c>
      <c r="E7" s="37">
        <v>4940</v>
      </c>
      <c r="F7" s="37">
        <v>-4017</v>
      </c>
      <c r="G7" s="37">
        <v>-6923</v>
      </c>
      <c r="H7" s="37">
        <v>6762</v>
      </c>
      <c r="I7" s="37">
        <v>23618</v>
      </c>
      <c r="K7" s="2"/>
      <c r="L7" s="2"/>
      <c r="M7" s="2"/>
      <c r="N7" s="2"/>
      <c r="O7" s="2"/>
      <c r="P7" s="2"/>
      <c r="Q7" s="2"/>
    </row>
    <row r="8" spans="1:17" x14ac:dyDescent="0.25">
      <c r="A8" s="36" t="s">
        <v>88</v>
      </c>
      <c r="B8" s="37">
        <v>12899</v>
      </c>
      <c r="C8" s="38">
        <v>627</v>
      </c>
      <c r="D8" s="37">
        <v>-1336</v>
      </c>
      <c r="E8" s="37">
        <v>4940</v>
      </c>
      <c r="F8" s="37">
        <v>-4017</v>
      </c>
      <c r="G8" s="37">
        <v>-6923</v>
      </c>
      <c r="H8" s="37">
        <v>6762</v>
      </c>
      <c r="I8" s="37">
        <v>23618</v>
      </c>
      <c r="K8" s="2"/>
      <c r="L8" s="2"/>
      <c r="M8" s="2"/>
      <c r="N8" s="2"/>
      <c r="O8" s="2"/>
      <c r="P8" s="2"/>
      <c r="Q8" s="2"/>
    </row>
    <row r="9" spans="1:17" x14ac:dyDescent="0.25">
      <c r="A9" s="36" t="s">
        <v>104</v>
      </c>
      <c r="B9" s="37">
        <v>-4911</v>
      </c>
      <c r="C9" s="37">
        <v>4822</v>
      </c>
      <c r="D9" s="37">
        <v>16088</v>
      </c>
      <c r="E9" s="37">
        <v>18533</v>
      </c>
      <c r="F9" s="37">
        <v>19761</v>
      </c>
      <c r="G9" s="37">
        <v>14522</v>
      </c>
      <c r="H9" s="37">
        <v>7994</v>
      </c>
      <c r="I9" s="37">
        <v>61861</v>
      </c>
      <c r="K9" s="2"/>
      <c r="L9" s="2"/>
      <c r="M9" s="2"/>
      <c r="N9" s="2"/>
      <c r="O9" s="2"/>
      <c r="P9" s="2"/>
      <c r="Q9" s="2"/>
    </row>
    <row r="10" spans="1:17" x14ac:dyDescent="0.25">
      <c r="A10" s="36" t="s">
        <v>105</v>
      </c>
      <c r="B10" s="37">
        <v>88788</v>
      </c>
      <c r="C10" s="37">
        <v>80548</v>
      </c>
      <c r="D10" s="37">
        <v>120263</v>
      </c>
      <c r="E10" s="37">
        <v>108746</v>
      </c>
      <c r="F10" s="37">
        <v>94507</v>
      </c>
      <c r="G10" s="37">
        <v>97525</v>
      </c>
      <c r="H10" s="37">
        <v>136305</v>
      </c>
      <c r="I10" s="37">
        <v>-19303</v>
      </c>
      <c r="K10" s="2"/>
      <c r="L10" s="2"/>
      <c r="M10" s="2"/>
      <c r="N10" s="2"/>
      <c r="O10" s="2"/>
      <c r="P10" s="2"/>
      <c r="Q10" s="2"/>
    </row>
    <row r="11" spans="1:17" x14ac:dyDescent="0.25">
      <c r="A11" s="36" t="s">
        <v>106</v>
      </c>
      <c r="B11" s="37">
        <v>-33755</v>
      </c>
      <c r="C11" s="37">
        <v>6057</v>
      </c>
      <c r="D11" s="37">
        <v>-36578</v>
      </c>
      <c r="E11" s="37">
        <v>-30874</v>
      </c>
      <c r="F11" s="37">
        <v>-9141</v>
      </c>
      <c r="G11" s="37">
        <v>12447</v>
      </c>
      <c r="H11" s="37">
        <v>-45929</v>
      </c>
      <c r="I11" s="37">
        <v>-3708</v>
      </c>
      <c r="K11" s="14"/>
      <c r="L11" s="2"/>
      <c r="M11" s="2"/>
      <c r="N11" s="2"/>
      <c r="O11" s="1"/>
      <c r="P11" s="1"/>
      <c r="Q11" s="1"/>
    </row>
    <row r="12" spans="1:17" ht="29.25" customHeight="1" x14ac:dyDescent="0.25">
      <c r="A12" s="36" t="s">
        <v>107</v>
      </c>
      <c r="B12" s="37">
        <v>-31032</v>
      </c>
      <c r="C12" s="37">
        <v>-4358</v>
      </c>
      <c r="D12" s="37">
        <v>-36149</v>
      </c>
      <c r="E12" s="37">
        <v>-5909</v>
      </c>
      <c r="F12" s="37">
        <v>-45060</v>
      </c>
      <c r="G12" s="37">
        <v>35267</v>
      </c>
      <c r="H12" s="37">
        <v>-12997</v>
      </c>
      <c r="I12" s="37">
        <v>20668</v>
      </c>
      <c r="K12" s="2"/>
      <c r="L12" s="2"/>
      <c r="M12" s="2"/>
      <c r="N12" s="2"/>
      <c r="O12" s="2"/>
      <c r="P12" s="2"/>
      <c r="Q12" s="2"/>
    </row>
    <row r="13" spans="1:17" ht="18" customHeight="1" x14ac:dyDescent="0.25">
      <c r="A13" s="36" t="s">
        <v>55</v>
      </c>
      <c r="B13" s="37">
        <v>1884</v>
      </c>
      <c r="C13" s="37">
        <v>-7603</v>
      </c>
      <c r="D13" s="37">
        <v>-21070</v>
      </c>
      <c r="E13" s="37">
        <v>-3825</v>
      </c>
      <c r="F13" s="37">
        <v>10832</v>
      </c>
      <c r="G13" s="37">
        <v>-14022</v>
      </c>
      <c r="H13" s="37">
        <v>1942</v>
      </c>
      <c r="I13" s="37">
        <v>1637</v>
      </c>
      <c r="K13" s="2"/>
      <c r="L13" s="2"/>
      <c r="M13" s="2"/>
      <c r="N13" s="2"/>
      <c r="O13" s="2"/>
      <c r="P13" s="2"/>
      <c r="Q13" s="2"/>
    </row>
    <row r="14" spans="1:17" x14ac:dyDescent="0.25">
      <c r="A14" s="36" t="s">
        <v>76</v>
      </c>
      <c r="B14" s="37">
        <v>7238</v>
      </c>
      <c r="C14" s="37">
        <v>-5186</v>
      </c>
      <c r="D14" s="37">
        <v>9183</v>
      </c>
      <c r="E14" s="37">
        <v>-3360</v>
      </c>
      <c r="F14" s="37">
        <v>4204</v>
      </c>
      <c r="G14" s="37">
        <v>7749</v>
      </c>
      <c r="H14" s="37">
        <v>-11774</v>
      </c>
      <c r="I14" s="37">
        <v>414</v>
      </c>
      <c r="K14" s="2"/>
      <c r="L14" s="2"/>
      <c r="M14" s="2"/>
      <c r="N14" s="2"/>
      <c r="O14" s="2"/>
      <c r="P14" s="2"/>
      <c r="Q14" s="2"/>
    </row>
    <row r="15" spans="1:17" ht="29.25" customHeight="1" x14ac:dyDescent="0.25">
      <c r="A15" s="36" t="s">
        <v>173</v>
      </c>
      <c r="B15" s="37">
        <v>-1289</v>
      </c>
      <c r="C15" s="37">
        <v>5702</v>
      </c>
      <c r="D15" s="37">
        <v>-2577</v>
      </c>
      <c r="E15" s="37">
        <v>3914</v>
      </c>
      <c r="F15" s="38">
        <v>-642</v>
      </c>
      <c r="G15" s="38">
        <v>-3266</v>
      </c>
      <c r="H15" s="38">
        <v>-8505</v>
      </c>
      <c r="I15" s="38">
        <v>-6399</v>
      </c>
      <c r="K15" s="2"/>
      <c r="L15" s="2"/>
      <c r="M15" s="2"/>
      <c r="N15" s="2"/>
      <c r="O15" s="2"/>
      <c r="P15" s="2"/>
      <c r="Q15" s="2"/>
    </row>
    <row r="16" spans="1:17" x14ac:dyDescent="0.25">
      <c r="A16" s="36" t="s">
        <v>108</v>
      </c>
      <c r="B16" s="37">
        <v>-10556</v>
      </c>
      <c r="C16" s="37">
        <v>17502</v>
      </c>
      <c r="D16" s="37">
        <v>14035</v>
      </c>
      <c r="E16" s="37">
        <v>-21694</v>
      </c>
      <c r="F16" s="37">
        <v>21525</v>
      </c>
      <c r="G16" s="37">
        <v>-13281</v>
      </c>
      <c r="H16" s="37">
        <v>-14595</v>
      </c>
      <c r="I16" s="37">
        <v>-20028</v>
      </c>
      <c r="K16" s="2"/>
      <c r="L16" s="2"/>
      <c r="M16" s="2"/>
      <c r="N16" s="2"/>
      <c r="O16" s="1"/>
      <c r="P16" s="1"/>
      <c r="Q16" s="1"/>
    </row>
    <row r="17" spans="1:17" x14ac:dyDescent="0.25">
      <c r="A17" s="36" t="s">
        <v>109</v>
      </c>
      <c r="B17" s="37">
        <v>55033</v>
      </c>
      <c r="C17" s="37">
        <v>86605</v>
      </c>
      <c r="D17" s="37">
        <v>83685</v>
      </c>
      <c r="E17" s="37">
        <v>77872</v>
      </c>
      <c r="F17" s="37">
        <v>85366</v>
      </c>
      <c r="G17" s="37">
        <v>109972</v>
      </c>
      <c r="H17" s="37">
        <v>90376</v>
      </c>
      <c r="I17" s="37">
        <v>-23011</v>
      </c>
      <c r="K17" s="2"/>
      <c r="L17" s="2"/>
      <c r="M17" s="2"/>
      <c r="N17" s="2"/>
      <c r="O17" s="2"/>
      <c r="P17" s="2"/>
      <c r="Q17" s="2"/>
    </row>
    <row r="18" spans="1:17" x14ac:dyDescent="0.25">
      <c r="A18" s="36" t="s">
        <v>110</v>
      </c>
      <c r="B18" s="38" t="s">
        <v>2</v>
      </c>
      <c r="C18" s="27">
        <v>0.57369999999999999</v>
      </c>
      <c r="D18" s="28">
        <v>-3.3700000000000001E-2</v>
      </c>
      <c r="E18" s="28">
        <v>-6.9500000000000006E-2</v>
      </c>
      <c r="F18" s="27">
        <v>9.6199999999999994E-2</v>
      </c>
      <c r="G18" s="27">
        <v>0.28820000000000001</v>
      </c>
      <c r="H18" s="27">
        <v>-0.1782</v>
      </c>
      <c r="I18" s="27">
        <v>-1.2545999999999999</v>
      </c>
      <c r="K18" s="2"/>
      <c r="L18" s="2"/>
      <c r="M18" s="2"/>
      <c r="N18" s="2"/>
      <c r="O18" s="2"/>
      <c r="P18" s="2"/>
      <c r="Q18" s="2"/>
    </row>
    <row r="19" spans="1:17" x14ac:dyDescent="0.25">
      <c r="A19" s="36" t="s">
        <v>111</v>
      </c>
      <c r="B19" s="27">
        <v>0.19109999999999999</v>
      </c>
      <c r="C19" s="27">
        <v>0.29809999999999998</v>
      </c>
      <c r="D19" s="27">
        <v>0.22389999999999999</v>
      </c>
      <c r="E19" s="27">
        <v>0.2064</v>
      </c>
      <c r="F19" s="27">
        <v>0.22420000000000001</v>
      </c>
      <c r="G19" s="27">
        <v>0.29370000000000002</v>
      </c>
      <c r="H19" s="27">
        <v>0.22839999999999999</v>
      </c>
      <c r="I19" s="27">
        <v>-0.16800000000000001</v>
      </c>
      <c r="K19" s="2"/>
      <c r="L19" s="2"/>
      <c r="M19" s="2"/>
      <c r="N19" s="2"/>
      <c r="O19" s="2"/>
      <c r="P19" s="2"/>
      <c r="Q19" s="2"/>
    </row>
    <row r="20" spans="1:17" ht="18" customHeight="1" x14ac:dyDescent="0.25">
      <c r="A20" s="35" t="s">
        <v>169</v>
      </c>
      <c r="B20" s="46">
        <v>2013</v>
      </c>
      <c r="C20" s="46">
        <v>2014</v>
      </c>
      <c r="D20" s="46">
        <v>2015</v>
      </c>
      <c r="E20" s="46">
        <v>2016</v>
      </c>
      <c r="F20" s="46">
        <v>2017</v>
      </c>
      <c r="G20" s="46">
        <v>2018</v>
      </c>
      <c r="H20" s="46">
        <v>2019</v>
      </c>
      <c r="I20" s="46">
        <v>2020</v>
      </c>
      <c r="K20" s="12"/>
      <c r="L20" s="12"/>
      <c r="M20" s="12"/>
      <c r="N20" s="12"/>
      <c r="O20" s="2"/>
      <c r="P20" s="2"/>
      <c r="Q20" s="2"/>
    </row>
    <row r="21" spans="1:17" ht="18" customHeight="1" x14ac:dyDescent="0.25">
      <c r="A21" s="36" t="s">
        <v>112</v>
      </c>
      <c r="B21" s="37">
        <v>-15502</v>
      </c>
      <c r="C21" s="37">
        <v>-43022</v>
      </c>
      <c r="D21" s="37">
        <v>-48322</v>
      </c>
      <c r="E21" s="37">
        <v>-20065</v>
      </c>
      <c r="F21" s="37">
        <v>-29357</v>
      </c>
      <c r="G21" s="37">
        <v>-22064</v>
      </c>
      <c r="H21" s="37">
        <v>-10352</v>
      </c>
      <c r="I21" s="37">
        <v>-2601</v>
      </c>
      <c r="K21" s="2"/>
      <c r="L21" s="2"/>
      <c r="M21" s="2"/>
      <c r="N21" s="2"/>
      <c r="O21" s="2"/>
      <c r="P21" s="2"/>
      <c r="Q21" s="2"/>
    </row>
    <row r="22" spans="1:17" x14ac:dyDescent="0.25">
      <c r="A22" s="36" t="s">
        <v>113</v>
      </c>
      <c r="B22" s="37">
        <v>-13016</v>
      </c>
      <c r="C22" s="37">
        <v>-40104</v>
      </c>
      <c r="D22" s="37">
        <v>-43257</v>
      </c>
      <c r="E22" s="37">
        <v>-15278</v>
      </c>
      <c r="F22" s="37">
        <v>-24143</v>
      </c>
      <c r="G22" s="37">
        <v>-13368</v>
      </c>
      <c r="H22" s="37">
        <v>-7421</v>
      </c>
      <c r="I22" s="37">
        <v>-697</v>
      </c>
      <c r="K22" s="2"/>
      <c r="L22" s="2"/>
      <c r="M22" s="2"/>
      <c r="N22" s="2"/>
      <c r="O22" s="2"/>
      <c r="P22" s="2"/>
      <c r="Q22" s="2"/>
    </row>
    <row r="23" spans="1:17" ht="29.25" customHeight="1" x14ac:dyDescent="0.25">
      <c r="A23" s="36" t="s">
        <v>114</v>
      </c>
      <c r="B23" s="37">
        <v>-2486</v>
      </c>
      <c r="C23" s="37">
        <v>-2918</v>
      </c>
      <c r="D23" s="37">
        <v>-5065</v>
      </c>
      <c r="E23" s="37">
        <v>-4787</v>
      </c>
      <c r="F23" s="37">
        <v>-5214</v>
      </c>
      <c r="G23" s="37">
        <v>-8696</v>
      </c>
      <c r="H23" s="37">
        <v>-2931</v>
      </c>
      <c r="I23" s="37">
        <v>-1904</v>
      </c>
      <c r="K23" s="2"/>
      <c r="L23" s="2"/>
      <c r="M23" s="2"/>
      <c r="N23" s="2"/>
      <c r="O23" s="2"/>
      <c r="P23" s="2"/>
      <c r="Q23" s="2"/>
    </row>
    <row r="24" spans="1:17" x14ac:dyDescent="0.25">
      <c r="A24" s="36" t="s">
        <v>115</v>
      </c>
      <c r="B24" s="38" t="s">
        <v>2</v>
      </c>
      <c r="C24" s="28">
        <v>-1.7753000000000001</v>
      </c>
      <c r="D24" s="28">
        <v>-0.1232</v>
      </c>
      <c r="E24" s="27">
        <v>0.58479999999999999</v>
      </c>
      <c r="F24" s="28">
        <v>-0.46310000000000001</v>
      </c>
      <c r="G24" s="28">
        <v>0.24840000000000001</v>
      </c>
      <c r="H24" s="28">
        <v>0.53080000000000005</v>
      </c>
      <c r="I24" s="28">
        <v>0.74870000000000003</v>
      </c>
      <c r="K24" s="2"/>
      <c r="L24" s="2"/>
      <c r="M24" s="2"/>
      <c r="N24" s="2"/>
      <c r="O24" s="2"/>
      <c r="P24" s="2"/>
      <c r="Q24" s="2"/>
    </row>
    <row r="25" spans="1:17" x14ac:dyDescent="0.25">
      <c r="A25" s="36" t="s">
        <v>116</v>
      </c>
      <c r="B25" s="28">
        <v>-5.3800000000000001E-2</v>
      </c>
      <c r="C25" s="28">
        <v>-0.14810000000000001</v>
      </c>
      <c r="D25" s="28">
        <v>-0.1293</v>
      </c>
      <c r="E25" s="28">
        <v>-5.3199999999999997E-2</v>
      </c>
      <c r="F25" s="28">
        <v>-7.7100000000000002E-2</v>
      </c>
      <c r="G25" s="28">
        <v>-5.8900000000000001E-2</v>
      </c>
      <c r="H25" s="28">
        <v>-2.6200000000000001E-2</v>
      </c>
      <c r="I25" s="28">
        <v>-1.9E-2</v>
      </c>
      <c r="K25" s="2"/>
      <c r="L25" s="2"/>
      <c r="M25" s="2"/>
      <c r="N25" s="2"/>
      <c r="O25" s="2"/>
      <c r="P25" s="2"/>
      <c r="Q25" s="2"/>
    </row>
    <row r="26" spans="1:17" x14ac:dyDescent="0.25">
      <c r="A26" s="36" t="s">
        <v>174</v>
      </c>
      <c r="B26" s="37">
        <v>-4000</v>
      </c>
      <c r="C26" s="37">
        <v>-2500</v>
      </c>
      <c r="D26" s="37">
        <v>-2000</v>
      </c>
      <c r="E26" s="37">
        <v>-1911</v>
      </c>
      <c r="F26" s="37">
        <v>-1606</v>
      </c>
      <c r="G26" s="37" t="s">
        <v>2</v>
      </c>
      <c r="H26" s="37" t="s">
        <v>2</v>
      </c>
      <c r="I26" s="37" t="s">
        <v>2</v>
      </c>
      <c r="K26" s="2"/>
      <c r="L26" s="2"/>
      <c r="M26" s="2"/>
      <c r="N26" s="2"/>
    </row>
    <row r="27" spans="1:17" x14ac:dyDescent="0.25">
      <c r="A27" s="36" t="s">
        <v>117</v>
      </c>
      <c r="B27" s="38" t="s">
        <v>2</v>
      </c>
      <c r="C27" s="38">
        <v>507</v>
      </c>
      <c r="D27" s="38" t="s">
        <v>2</v>
      </c>
      <c r="E27" s="38" t="s">
        <v>2</v>
      </c>
      <c r="F27" s="38" t="s">
        <v>2</v>
      </c>
      <c r="G27" s="38">
        <v>-34810</v>
      </c>
      <c r="H27" s="38">
        <v>-55642</v>
      </c>
      <c r="I27" s="38">
        <v>-6654</v>
      </c>
      <c r="K27" s="2"/>
      <c r="L27" s="2"/>
      <c r="M27" s="2"/>
      <c r="N27" s="2"/>
    </row>
    <row r="28" spans="1:17" x14ac:dyDescent="0.25">
      <c r="A28" s="36" t="s">
        <v>175</v>
      </c>
      <c r="B28" s="37">
        <v>-22775</v>
      </c>
      <c r="C28" s="37">
        <v>-16838</v>
      </c>
      <c r="D28" s="37">
        <v>-28474</v>
      </c>
      <c r="E28" s="37">
        <v>-42910</v>
      </c>
      <c r="F28" s="37">
        <v>-42634</v>
      </c>
      <c r="G28" s="37">
        <v>-34810</v>
      </c>
      <c r="H28" s="37">
        <v>-55642</v>
      </c>
      <c r="I28" s="37">
        <v>-6654</v>
      </c>
      <c r="K28" s="2"/>
      <c r="L28" s="2"/>
      <c r="M28" s="2"/>
      <c r="N28" s="2"/>
    </row>
    <row r="29" spans="1:17" x14ac:dyDescent="0.25">
      <c r="A29" s="36" t="s">
        <v>176</v>
      </c>
      <c r="B29" s="37">
        <v>-22775</v>
      </c>
      <c r="C29" s="37">
        <v>-16838</v>
      </c>
      <c r="D29" s="37">
        <v>-28474</v>
      </c>
      <c r="E29" s="37">
        <v>-42910</v>
      </c>
      <c r="F29" s="37">
        <v>-42634</v>
      </c>
      <c r="G29" s="37">
        <v>-34810</v>
      </c>
      <c r="H29" s="37">
        <v>-55642</v>
      </c>
      <c r="I29" s="37">
        <v>-6654</v>
      </c>
      <c r="K29" s="2"/>
      <c r="L29" s="2"/>
      <c r="M29" s="2"/>
      <c r="N29" s="2"/>
    </row>
    <row r="30" spans="1:17" x14ac:dyDescent="0.25">
      <c r="A30" s="36" t="s">
        <v>118</v>
      </c>
      <c r="B30" s="37">
        <v>-42277</v>
      </c>
      <c r="C30" s="37">
        <v>-61853</v>
      </c>
      <c r="D30" s="37">
        <v>-78796</v>
      </c>
      <c r="E30" s="37">
        <v>-64886</v>
      </c>
      <c r="F30" s="37">
        <v>-73597</v>
      </c>
      <c r="G30" s="37">
        <v>-56874</v>
      </c>
      <c r="H30" s="37">
        <v>-65994</v>
      </c>
      <c r="I30" s="37">
        <v>-9255</v>
      </c>
      <c r="K30" s="2"/>
      <c r="L30" s="2"/>
      <c r="M30" s="2"/>
      <c r="N30" s="2"/>
    </row>
    <row r="31" spans="1:17" x14ac:dyDescent="0.25">
      <c r="A31" s="36" t="s">
        <v>119</v>
      </c>
      <c r="B31" s="38" t="s">
        <v>2</v>
      </c>
      <c r="C31" s="28">
        <v>-0.46300000000000002</v>
      </c>
      <c r="D31" s="28">
        <v>-0.27389999999999998</v>
      </c>
      <c r="E31" s="27">
        <v>0.17649999999999999</v>
      </c>
      <c r="F31" s="28">
        <v>-0.1343</v>
      </c>
      <c r="G31" s="28">
        <v>0.22720000000000001</v>
      </c>
      <c r="H31" s="28">
        <v>-0.16039999999999999</v>
      </c>
      <c r="I31" s="28">
        <v>0.85980000000000001</v>
      </c>
      <c r="K31" s="2"/>
      <c r="L31" s="2"/>
      <c r="M31" s="2"/>
      <c r="N31" s="2"/>
    </row>
    <row r="32" spans="1:17" x14ac:dyDescent="0.25">
      <c r="A32" s="36" t="s">
        <v>120</v>
      </c>
      <c r="B32" s="28">
        <v>-0.14680000000000001</v>
      </c>
      <c r="C32" s="28">
        <v>-0.21290000000000001</v>
      </c>
      <c r="D32" s="28">
        <v>-0.21079999999999999</v>
      </c>
      <c r="E32" s="28">
        <v>-0.17199999999999999</v>
      </c>
      <c r="F32" s="28">
        <v>-0.1933</v>
      </c>
      <c r="G32" s="28">
        <v>-0.15190000000000001</v>
      </c>
      <c r="H32" s="28">
        <v>-0.1668</v>
      </c>
      <c r="I32" s="28">
        <v>-6.7599999999999993E-2</v>
      </c>
      <c r="K32" s="2"/>
      <c r="L32" s="2"/>
      <c r="M32" s="2"/>
      <c r="N32" s="2"/>
    </row>
    <row r="33" spans="1:14" x14ac:dyDescent="0.25">
      <c r="A33" s="35" t="s">
        <v>169</v>
      </c>
      <c r="B33" s="46">
        <v>2013</v>
      </c>
      <c r="C33" s="46">
        <v>2014</v>
      </c>
      <c r="D33" s="46">
        <v>2015</v>
      </c>
      <c r="E33" s="46">
        <v>2016</v>
      </c>
      <c r="F33" s="46">
        <v>2017</v>
      </c>
      <c r="G33" s="46">
        <v>2018</v>
      </c>
      <c r="H33" s="46">
        <v>2019</v>
      </c>
      <c r="I33" s="46">
        <v>2020</v>
      </c>
      <c r="K33" s="12"/>
      <c r="L33" s="12"/>
      <c r="M33" s="12"/>
      <c r="N33" s="12"/>
    </row>
    <row r="34" spans="1:14" x14ac:dyDescent="0.25">
      <c r="A34" s="36" t="s">
        <v>121</v>
      </c>
      <c r="B34" s="37">
        <v>8768</v>
      </c>
      <c r="C34" s="37">
        <v>48766</v>
      </c>
      <c r="D34" s="37">
        <v>201302</v>
      </c>
      <c r="E34" s="37">
        <v>-102922</v>
      </c>
      <c r="F34" s="37">
        <v>-34605</v>
      </c>
      <c r="G34" s="37">
        <v>-74915</v>
      </c>
      <c r="H34" s="37">
        <v>-32144</v>
      </c>
      <c r="I34" s="37">
        <v>-41244</v>
      </c>
      <c r="K34" s="2"/>
      <c r="L34" s="2"/>
      <c r="M34" s="2"/>
      <c r="N34" s="2"/>
    </row>
    <row r="35" spans="1:14" x14ac:dyDescent="0.25">
      <c r="A35" s="36" t="s">
        <v>177</v>
      </c>
      <c r="B35" s="38" t="s">
        <v>2</v>
      </c>
      <c r="C35" s="37">
        <v>-3063</v>
      </c>
      <c r="D35" s="37">
        <v>-34276</v>
      </c>
      <c r="E35" s="37">
        <v>-118514</v>
      </c>
      <c r="F35" s="37">
        <v>-51273</v>
      </c>
      <c r="G35" s="37">
        <v>-83728</v>
      </c>
      <c r="H35" s="37">
        <v>-35654</v>
      </c>
      <c r="I35" s="37">
        <v>-41244</v>
      </c>
      <c r="K35" s="2"/>
      <c r="L35" s="2"/>
      <c r="M35" s="2"/>
      <c r="N35" s="2"/>
    </row>
    <row r="36" spans="1:14" x14ac:dyDescent="0.25">
      <c r="A36" s="36" t="s">
        <v>122</v>
      </c>
      <c r="B36" s="37">
        <v>8768</v>
      </c>
      <c r="C36" s="37">
        <v>51829</v>
      </c>
      <c r="D36" s="37">
        <v>235578</v>
      </c>
      <c r="E36" s="37">
        <v>15592</v>
      </c>
      <c r="F36" s="37">
        <v>16668</v>
      </c>
      <c r="G36" s="37">
        <v>8813</v>
      </c>
      <c r="H36" s="37">
        <v>3510</v>
      </c>
      <c r="I36" s="37" t="s">
        <v>2</v>
      </c>
      <c r="K36" s="2"/>
      <c r="L36" s="2"/>
      <c r="M36" s="2"/>
      <c r="N36" s="2"/>
    </row>
    <row r="37" spans="1:14" x14ac:dyDescent="0.25">
      <c r="A37" s="36" t="s">
        <v>123</v>
      </c>
      <c r="B37" s="38">
        <v>-202</v>
      </c>
      <c r="C37" s="37">
        <v>40995</v>
      </c>
      <c r="D37" s="37">
        <v>199969</v>
      </c>
      <c r="E37" s="37">
        <v>2479</v>
      </c>
      <c r="F37" s="38" t="s">
        <v>2</v>
      </c>
      <c r="G37" s="38">
        <v>7796</v>
      </c>
      <c r="H37" s="38">
        <v>1106</v>
      </c>
      <c r="I37" s="38" t="s">
        <v>2</v>
      </c>
      <c r="K37" s="2"/>
      <c r="L37" s="2"/>
      <c r="M37" s="2"/>
      <c r="N37" s="2"/>
    </row>
    <row r="38" spans="1:14" x14ac:dyDescent="0.25">
      <c r="A38" s="36" t="s">
        <v>178</v>
      </c>
      <c r="B38" s="37">
        <v>8970</v>
      </c>
      <c r="C38" s="37">
        <v>10834</v>
      </c>
      <c r="D38" s="37">
        <v>35609</v>
      </c>
      <c r="E38" s="37">
        <v>13113</v>
      </c>
      <c r="F38" s="37">
        <v>16668</v>
      </c>
      <c r="G38" s="37">
        <v>1017</v>
      </c>
      <c r="H38" s="37">
        <v>2404</v>
      </c>
      <c r="I38" s="37" t="s">
        <v>2</v>
      </c>
      <c r="K38" s="2"/>
      <c r="L38" s="2"/>
      <c r="M38" s="2"/>
      <c r="N38" s="2"/>
    </row>
    <row r="39" spans="1:14" x14ac:dyDescent="0.25">
      <c r="A39" s="36" t="s">
        <v>124</v>
      </c>
      <c r="B39" s="37">
        <v>-13151</v>
      </c>
      <c r="C39" s="37">
        <v>4283</v>
      </c>
      <c r="D39" s="37">
        <v>23424</v>
      </c>
      <c r="E39" s="37">
        <v>-2000</v>
      </c>
      <c r="F39" s="37">
        <v>-2000</v>
      </c>
      <c r="G39" s="37">
        <v>12424</v>
      </c>
      <c r="H39" s="37">
        <v>-20000</v>
      </c>
      <c r="I39" s="37">
        <v>286537</v>
      </c>
      <c r="K39" s="2"/>
      <c r="L39" s="2"/>
      <c r="M39" s="2"/>
      <c r="N39" s="2"/>
    </row>
    <row r="40" spans="1:14" x14ac:dyDescent="0.25">
      <c r="A40" s="36" t="s">
        <v>179</v>
      </c>
      <c r="B40" s="37">
        <v>-13151</v>
      </c>
      <c r="C40" s="38" t="s">
        <v>2</v>
      </c>
      <c r="D40" s="38" t="s">
        <v>2</v>
      </c>
      <c r="E40" s="38" t="s">
        <v>2</v>
      </c>
      <c r="F40" s="38" t="s">
        <v>2</v>
      </c>
      <c r="G40" s="38" t="s">
        <v>2</v>
      </c>
      <c r="H40" s="38" t="s">
        <v>2</v>
      </c>
      <c r="I40" s="38" t="s">
        <v>2</v>
      </c>
      <c r="K40" s="2"/>
      <c r="L40" s="2"/>
      <c r="M40" s="2"/>
      <c r="N40" s="2"/>
    </row>
    <row r="41" spans="1:14" x14ac:dyDescent="0.25">
      <c r="A41" s="36" t="s">
        <v>125</v>
      </c>
      <c r="B41" s="38" t="s">
        <v>2</v>
      </c>
      <c r="C41" s="37">
        <v>4283</v>
      </c>
      <c r="D41" s="37">
        <v>23424</v>
      </c>
      <c r="E41" s="37">
        <v>-2000</v>
      </c>
      <c r="F41" s="37">
        <v>-2000</v>
      </c>
      <c r="G41" s="37">
        <v>12424</v>
      </c>
      <c r="H41" s="37">
        <v>-20000</v>
      </c>
      <c r="I41" s="37">
        <v>286537</v>
      </c>
      <c r="K41" s="2"/>
      <c r="L41" s="2"/>
      <c r="M41" s="2"/>
      <c r="N41" s="2"/>
    </row>
    <row r="42" spans="1:14" x14ac:dyDescent="0.25">
      <c r="A42" s="36" t="s">
        <v>180</v>
      </c>
      <c r="B42" s="38" t="s">
        <v>2</v>
      </c>
      <c r="C42" s="37">
        <v>4283</v>
      </c>
      <c r="D42" s="37">
        <v>23757</v>
      </c>
      <c r="E42" s="38" t="s">
        <v>2</v>
      </c>
      <c r="F42" s="38" t="s">
        <v>2</v>
      </c>
      <c r="G42" s="38">
        <v>63091</v>
      </c>
      <c r="H42" s="38">
        <v>35000</v>
      </c>
      <c r="I42" s="38">
        <v>286537</v>
      </c>
      <c r="K42" s="2"/>
      <c r="L42" s="2"/>
      <c r="M42" s="2"/>
      <c r="N42" s="2"/>
    </row>
    <row r="43" spans="1:14" x14ac:dyDescent="0.25">
      <c r="A43" s="36" t="s">
        <v>126</v>
      </c>
      <c r="B43" s="38" t="s">
        <v>2</v>
      </c>
      <c r="C43" s="38" t="s">
        <v>2</v>
      </c>
      <c r="D43" s="38">
        <v>-333</v>
      </c>
      <c r="E43" s="37">
        <v>-2000</v>
      </c>
      <c r="F43" s="37">
        <v>-2000</v>
      </c>
      <c r="G43" s="37">
        <v>-50667</v>
      </c>
      <c r="H43" s="37">
        <v>-55000</v>
      </c>
      <c r="I43" s="37" t="s">
        <v>2</v>
      </c>
      <c r="K43" s="2"/>
      <c r="L43" s="2"/>
      <c r="M43" s="2"/>
      <c r="N43" s="2"/>
    </row>
    <row r="44" spans="1:14" x14ac:dyDescent="0.25">
      <c r="A44" s="36" t="s">
        <v>104</v>
      </c>
      <c r="B44" s="38" t="s">
        <v>2</v>
      </c>
      <c r="C44" s="38">
        <v>-790</v>
      </c>
      <c r="D44" s="37">
        <v>-19511</v>
      </c>
      <c r="E44" s="37">
        <v>-20860</v>
      </c>
      <c r="F44" s="37">
        <v>-20931</v>
      </c>
      <c r="G44" s="37">
        <v>-8371</v>
      </c>
      <c r="H44" s="37">
        <v>-4974</v>
      </c>
      <c r="I44" s="37">
        <v>-4726</v>
      </c>
      <c r="K44" s="2"/>
      <c r="L44" s="2"/>
      <c r="M44" s="2"/>
      <c r="N44" s="2"/>
    </row>
    <row r="45" spans="1:14" x14ac:dyDescent="0.25">
      <c r="A45" s="36" t="s">
        <v>181</v>
      </c>
      <c r="B45" s="38" t="s">
        <v>2</v>
      </c>
      <c r="C45" s="38">
        <v>-790</v>
      </c>
      <c r="D45" s="37">
        <v>-19511</v>
      </c>
      <c r="E45" s="37">
        <v>-20860</v>
      </c>
      <c r="F45" s="37">
        <v>-20931</v>
      </c>
      <c r="G45" s="37">
        <v>-8371</v>
      </c>
      <c r="H45" s="37">
        <v>-4974</v>
      </c>
      <c r="I45" s="37">
        <v>-4726</v>
      </c>
      <c r="K45" s="2"/>
      <c r="L45" s="2"/>
      <c r="M45" s="2"/>
      <c r="N45" s="2"/>
    </row>
    <row r="46" spans="1:14" x14ac:dyDescent="0.25">
      <c r="A46" s="36" t="s">
        <v>127</v>
      </c>
      <c r="B46" s="37">
        <v>-4383</v>
      </c>
      <c r="C46" s="37">
        <v>52259</v>
      </c>
      <c r="D46" s="37">
        <v>205215</v>
      </c>
      <c r="E46" s="37">
        <v>-125782</v>
      </c>
      <c r="F46" s="37">
        <v>-57536</v>
      </c>
      <c r="G46" s="37">
        <v>-70862</v>
      </c>
      <c r="H46" s="37">
        <v>-57118</v>
      </c>
      <c r="I46" s="37">
        <v>240567</v>
      </c>
      <c r="K46" s="2"/>
      <c r="L46" s="2"/>
      <c r="M46" s="2"/>
      <c r="N46" s="2"/>
    </row>
    <row r="47" spans="1:14" x14ac:dyDescent="0.25">
      <c r="A47" s="36" t="s">
        <v>128</v>
      </c>
      <c r="B47" s="38" t="s">
        <v>2</v>
      </c>
      <c r="C47" s="27">
        <v>12.9231</v>
      </c>
      <c r="D47" s="27">
        <v>2.9268999999999998</v>
      </c>
      <c r="E47" s="28">
        <v>-1.6129</v>
      </c>
      <c r="F47" s="27">
        <v>0.54259999999999997</v>
      </c>
      <c r="G47" s="27">
        <v>-0.2316</v>
      </c>
      <c r="H47" s="27">
        <v>0.19400000000000001</v>
      </c>
      <c r="I47" s="27">
        <v>5.2118000000000002</v>
      </c>
      <c r="K47" s="2"/>
      <c r="L47" s="2"/>
      <c r="M47" s="2"/>
      <c r="N47" s="2"/>
    </row>
    <row r="48" spans="1:14" x14ac:dyDescent="0.25">
      <c r="A48" s="36" t="s">
        <v>129</v>
      </c>
      <c r="B48" s="28">
        <v>-1.52E-2</v>
      </c>
      <c r="C48" s="27">
        <v>0.1799</v>
      </c>
      <c r="D48" s="27">
        <v>0.54900000000000004</v>
      </c>
      <c r="E48" s="28">
        <v>-0.33329999999999999</v>
      </c>
      <c r="F48" s="28">
        <v>-0.15110000000000001</v>
      </c>
      <c r="G48" s="28">
        <v>-0.1893</v>
      </c>
      <c r="H48" s="28">
        <v>-0.1444</v>
      </c>
      <c r="I48" s="28">
        <v>1.7559</v>
      </c>
      <c r="K48" s="2"/>
      <c r="L48" s="2"/>
      <c r="M48" s="2"/>
      <c r="N48" s="2"/>
    </row>
    <row r="49" spans="1:14" x14ac:dyDescent="0.25">
      <c r="A49" s="36" t="s">
        <v>130</v>
      </c>
      <c r="B49" s="38">
        <v>-163</v>
      </c>
      <c r="C49" s="38">
        <v>-54</v>
      </c>
      <c r="D49" s="38">
        <v>842</v>
      </c>
      <c r="E49" s="38">
        <v>106</v>
      </c>
      <c r="F49" s="38">
        <v>-267</v>
      </c>
      <c r="G49" s="38">
        <v>629</v>
      </c>
      <c r="H49" s="38">
        <v>630</v>
      </c>
      <c r="I49" s="38">
        <v>-406</v>
      </c>
      <c r="K49" s="2"/>
      <c r="L49" s="2"/>
      <c r="M49" s="2"/>
      <c r="N49" s="2"/>
    </row>
    <row r="50" spans="1:14" x14ac:dyDescent="0.25">
      <c r="A50" s="36" t="s">
        <v>131</v>
      </c>
      <c r="B50" s="37">
        <v>8210</v>
      </c>
      <c r="C50" s="37">
        <v>76957</v>
      </c>
      <c r="D50" s="37">
        <v>210946</v>
      </c>
      <c r="E50" s="37">
        <v>-112690</v>
      </c>
      <c r="F50" s="37">
        <v>-46034</v>
      </c>
      <c r="G50" s="37">
        <v>-17135</v>
      </c>
      <c r="H50" s="37">
        <v>-32106</v>
      </c>
      <c r="I50" s="37">
        <v>207895</v>
      </c>
      <c r="K50" s="2"/>
      <c r="L50" s="2"/>
      <c r="M50" s="2"/>
      <c r="N50" s="2"/>
    </row>
    <row r="51" spans="1:14" x14ac:dyDescent="0.25">
      <c r="A51" s="36" t="s">
        <v>132</v>
      </c>
      <c r="B51" s="37">
        <v>42017</v>
      </c>
      <c r="C51" s="37">
        <v>46501</v>
      </c>
      <c r="D51" s="37">
        <v>40428</v>
      </c>
      <c r="E51" s="37">
        <v>62594</v>
      </c>
      <c r="F51" s="37">
        <v>61223</v>
      </c>
      <c r="G51" s="37">
        <v>96604</v>
      </c>
      <c r="H51" s="37">
        <v>82955</v>
      </c>
      <c r="I51" s="37">
        <v>-23708</v>
      </c>
      <c r="K51" s="2"/>
      <c r="L51" s="2"/>
      <c r="M51" s="2"/>
      <c r="N51" s="2"/>
    </row>
    <row r="52" spans="1:14" x14ac:dyDescent="0.25">
      <c r="A52" s="36" t="s">
        <v>133</v>
      </c>
      <c r="B52" s="38" t="s">
        <v>2</v>
      </c>
      <c r="C52" s="27">
        <f>(C51-B51)/B51</f>
        <v>0.10671870909393817</v>
      </c>
      <c r="D52" s="28">
        <f t="shared" ref="D52:F52" si="0">(D51-C51)/C51</f>
        <v>-0.13059934194963549</v>
      </c>
      <c r="E52" s="27">
        <f t="shared" si="0"/>
        <v>0.54828336796279808</v>
      </c>
      <c r="F52" s="28">
        <f t="shared" si="0"/>
        <v>-2.1903057801067195E-2</v>
      </c>
      <c r="G52" s="28">
        <v>0.57789999999999997</v>
      </c>
      <c r="H52" s="28">
        <v>-0.14130000000000001</v>
      </c>
      <c r="I52" s="28">
        <v>-1.2858000000000001</v>
      </c>
      <c r="K52" s="2"/>
      <c r="L52" s="2"/>
      <c r="M52" s="2"/>
      <c r="N52" s="2"/>
    </row>
    <row r="53" spans="1:14" x14ac:dyDescent="0.25">
      <c r="A53" s="36" t="s">
        <v>184</v>
      </c>
      <c r="B53" s="38"/>
      <c r="C53" s="27"/>
      <c r="D53" s="28"/>
      <c r="E53" s="27"/>
      <c r="F53" s="28">
        <f>AVERAGE(B52:F52)</f>
        <v>0.12562491932650841</v>
      </c>
      <c r="G53" s="28"/>
      <c r="H53" s="28"/>
      <c r="I53" s="28"/>
      <c r="K53" s="10"/>
      <c r="L53" s="10"/>
      <c r="M53" s="10"/>
      <c r="N53" s="11"/>
    </row>
    <row r="54" spans="1:14" x14ac:dyDescent="0.25">
      <c r="A54" s="36" t="s">
        <v>185</v>
      </c>
      <c r="B54" s="38"/>
      <c r="C54" s="27"/>
      <c r="D54" s="28"/>
      <c r="E54" s="27"/>
      <c r="F54" s="28">
        <f>AVERAGE(E52:F52)</f>
        <v>0.26319015508086546</v>
      </c>
      <c r="G54" s="28"/>
      <c r="H54" s="28"/>
      <c r="I54" s="28"/>
    </row>
    <row r="55" spans="1:14" x14ac:dyDescent="0.25">
      <c r="A55" s="36" t="s">
        <v>134</v>
      </c>
      <c r="B55" s="38" t="s">
        <v>2</v>
      </c>
      <c r="C55" s="38" t="s">
        <v>2</v>
      </c>
      <c r="D55" s="38" t="s">
        <v>2</v>
      </c>
      <c r="E55" s="38" t="s">
        <v>2</v>
      </c>
      <c r="F55" s="27">
        <v>4.0399999999999998E-2</v>
      </c>
      <c r="G55" s="27" t="s">
        <v>2</v>
      </c>
      <c r="H55" s="27" t="s">
        <v>2</v>
      </c>
      <c r="I55" s="27">
        <v>-2.2200000000000001E-2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92D050"/>
  </sheetPr>
  <dimension ref="A1:J16"/>
  <sheetViews>
    <sheetView zoomScaleNormal="100" workbookViewId="0">
      <selection activeCell="E19" sqref="E19"/>
    </sheetView>
  </sheetViews>
  <sheetFormatPr defaultRowHeight="15" x14ac:dyDescent="0.25"/>
  <cols>
    <col min="1" max="1" width="43.28515625" bestFit="1" customWidth="1"/>
    <col min="2" max="2" width="13.42578125" style="9" bestFit="1" customWidth="1"/>
    <col min="3" max="3" width="31.28515625" bestFit="1" customWidth="1"/>
    <col min="4" max="8" width="12.28515625" bestFit="1" customWidth="1"/>
    <col min="9" max="9" width="23.28515625" bestFit="1" customWidth="1"/>
  </cols>
  <sheetData>
    <row r="1" spans="1:10" x14ac:dyDescent="0.25">
      <c r="A1" s="4" t="s">
        <v>137</v>
      </c>
      <c r="B1" s="78"/>
      <c r="C1" s="5" t="s">
        <v>143</v>
      </c>
    </row>
    <row r="2" spans="1:10" x14ac:dyDescent="0.25">
      <c r="A2" t="s">
        <v>233</v>
      </c>
      <c r="B2" s="17">
        <f>ProForma!I186</f>
        <v>-23708</v>
      </c>
      <c r="C2" t="str">
        <f ca="1">getformula(B2)</f>
        <v>&lt;--  =ProForma!I186</v>
      </c>
    </row>
    <row r="3" spans="1:10" x14ac:dyDescent="0.25">
      <c r="A3" t="s">
        <v>186</v>
      </c>
      <c r="B3" s="18">
        <f>ProForma!I188</f>
        <v>-4.9525463088999001E-2</v>
      </c>
      <c r="C3" t="str">
        <f t="shared" ref="C3:C5" ca="1" si="0">getformula(B3)</f>
        <v>&lt;--  =ProForma!I188</v>
      </c>
    </row>
    <row r="4" spans="1:10" x14ac:dyDescent="0.25">
      <c r="A4" s="6" t="s">
        <v>187</v>
      </c>
      <c r="B4" s="18">
        <f>ProForma!I189</f>
        <v>-0.71354082395988272</v>
      </c>
      <c r="C4" t="str">
        <f t="shared" ca="1" si="0"/>
        <v>&lt;--  =ProForma!I189</v>
      </c>
    </row>
    <row r="5" spans="1:10" x14ac:dyDescent="0.25">
      <c r="A5" s="4" t="s">
        <v>138</v>
      </c>
      <c r="B5" s="79">
        <f>WACC!B33*0.01</f>
        <v>0.15178054206520439</v>
      </c>
      <c r="C5" t="str">
        <f t="shared" ca="1" si="0"/>
        <v>&lt;--  =WACC!B33*0.01</v>
      </c>
    </row>
    <row r="6" spans="1:10" x14ac:dyDescent="0.25">
      <c r="A6" s="76"/>
      <c r="B6" s="77"/>
      <c r="C6" s="6"/>
      <c r="D6" s="6"/>
      <c r="E6" s="6"/>
      <c r="F6" s="6"/>
      <c r="G6" s="6"/>
      <c r="H6" s="6"/>
      <c r="I6" s="6"/>
      <c r="J6" s="6"/>
    </row>
    <row r="7" spans="1:10" x14ac:dyDescent="0.25">
      <c r="A7" s="5"/>
      <c r="B7" s="15">
        <v>2020</v>
      </c>
      <c r="C7" s="6"/>
      <c r="D7" s="7">
        <v>2021</v>
      </c>
      <c r="E7" s="7">
        <v>2022</v>
      </c>
      <c r="F7" s="7">
        <v>2023</v>
      </c>
      <c r="G7" s="7">
        <v>2024</v>
      </c>
      <c r="H7" s="7">
        <v>2025</v>
      </c>
      <c r="I7" s="80" t="s">
        <v>143</v>
      </c>
      <c r="J7" s="6"/>
    </row>
    <row r="8" spans="1:10" x14ac:dyDescent="0.25">
      <c r="C8" s="14" t="s">
        <v>139</v>
      </c>
      <c r="D8" s="88">
        <f>$B$2*(1+$B$3)</f>
        <v>-22533.850321086011</v>
      </c>
      <c r="E8" s="88">
        <f>D$8*(1+$B$3)</f>
        <v>-21417.850948756037</v>
      </c>
      <c r="F8" s="88">
        <f>E$8*(1+$B$3)</f>
        <v>-20357.121962147739</v>
      </c>
      <c r="G8" s="88">
        <f>F$8*(1+$B$3)</f>
        <v>-19348.92606981314</v>
      </c>
      <c r="H8" s="88">
        <f>G$8*(1+$B$3)</f>
        <v>-18390.661545930841</v>
      </c>
      <c r="I8" s="81" t="str">
        <f ca="1">getformula(H8)</f>
        <v>&lt;--  =G$8*(1+$B$3)</v>
      </c>
      <c r="J8" s="6"/>
    </row>
    <row r="9" spans="1:10" x14ac:dyDescent="0.25">
      <c r="C9" s="14" t="s">
        <v>140</v>
      </c>
      <c r="D9" s="89"/>
      <c r="E9" s="89"/>
      <c r="F9" s="89"/>
      <c r="G9" s="89"/>
      <c r="H9" s="88">
        <f>H8*(1+B4)/(B5-B4)</f>
        <v>-6088.1124171008678</v>
      </c>
      <c r="I9" s="81" t="str">
        <f ca="1">getformula(H9)</f>
        <v>&lt;--  =H8*(1+B4)/(B5-B4)</v>
      </c>
      <c r="J9" s="6"/>
    </row>
    <row r="10" spans="1:10" x14ac:dyDescent="0.25">
      <c r="C10" s="14" t="s">
        <v>141</v>
      </c>
      <c r="D10" s="89">
        <f>SUM(D8:D9)</f>
        <v>-22533.850321086011</v>
      </c>
      <c r="E10" s="89">
        <f t="shared" ref="E10:H10" si="1">SUM(E8:E9)</f>
        <v>-21417.850948756037</v>
      </c>
      <c r="F10" s="89">
        <f t="shared" si="1"/>
        <v>-20357.121962147739</v>
      </c>
      <c r="G10" s="89">
        <f t="shared" si="1"/>
        <v>-19348.92606981314</v>
      </c>
      <c r="H10" s="89">
        <f t="shared" si="1"/>
        <v>-24478.773963031708</v>
      </c>
      <c r="I10" s="81" t="str">
        <f ca="1">getformula(H10)</f>
        <v>&lt;--  =SUM(H8:H9)</v>
      </c>
      <c r="J10" s="6"/>
    </row>
    <row r="11" spans="1:10" x14ac:dyDescent="0.25">
      <c r="C11" s="6"/>
      <c r="D11" s="6"/>
      <c r="E11" s="6"/>
      <c r="F11" s="6"/>
      <c r="G11" s="6"/>
      <c r="H11" s="6"/>
      <c r="I11" s="6"/>
      <c r="J11" s="6"/>
    </row>
    <row r="12" spans="1:10" x14ac:dyDescent="0.25">
      <c r="A12" t="s">
        <v>142</v>
      </c>
      <c r="B12" s="90">
        <f>NPV(B5,D10:H10)*(1+B5)^0.5</f>
        <v>-77382.24304959632</v>
      </c>
      <c r="C12" t="str">
        <f ca="1">getformula(B12)</f>
        <v>&lt;--  =NPV(B5,D10:H10)*(1+B5)^0.5</v>
      </c>
    </row>
    <row r="13" spans="1:10" x14ac:dyDescent="0.25">
      <c r="A13" t="s">
        <v>229</v>
      </c>
      <c r="B13" s="90">
        <f>ProForma!I58</f>
        <v>317379</v>
      </c>
      <c r="C13" t="str">
        <f ca="1">getformula(B13)</f>
        <v>&lt;--  =ProForma!I58</v>
      </c>
    </row>
    <row r="14" spans="1:10" x14ac:dyDescent="0.25">
      <c r="A14" t="s">
        <v>232</v>
      </c>
      <c r="B14" s="90">
        <f>ProForma!I122</f>
        <v>532983</v>
      </c>
      <c r="C14" t="str">
        <f t="shared" ref="C14:C16" ca="1" si="2">getformula(B14)</f>
        <v>&lt;--  =ProForma!I122</v>
      </c>
    </row>
    <row r="15" spans="1:10" x14ac:dyDescent="0.25">
      <c r="A15" t="s">
        <v>230</v>
      </c>
      <c r="B15" s="90">
        <f>B12+B13-B14</f>
        <v>-292986.24304959632</v>
      </c>
      <c r="C15" t="str">
        <f t="shared" ca="1" si="2"/>
        <v>&lt;--  =B12+B13-B14</v>
      </c>
    </row>
    <row r="16" spans="1:10" x14ac:dyDescent="0.25">
      <c r="A16" t="s">
        <v>231</v>
      </c>
      <c r="B16" s="75">
        <f>B15/1000000</f>
        <v>-0.29298624304959631</v>
      </c>
      <c r="C16" t="str">
        <f t="shared" ca="1" si="2"/>
        <v>&lt;--  =B15/1000000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>
    <tabColor rgb="FF00B0F0"/>
  </sheetPr>
  <dimension ref="A1:E33"/>
  <sheetViews>
    <sheetView zoomScaleNormal="100" workbookViewId="0"/>
  </sheetViews>
  <sheetFormatPr defaultRowHeight="15.75" x14ac:dyDescent="0.25"/>
  <cols>
    <col min="1" max="1" width="97.7109375" style="16" bestFit="1" customWidth="1"/>
    <col min="2" max="2" width="17.5703125" style="20" bestFit="1" customWidth="1"/>
    <col min="3" max="3" width="40" style="16" bestFit="1" customWidth="1"/>
    <col min="4" max="16384" width="9.140625" style="16"/>
  </cols>
  <sheetData>
    <row r="1" spans="1:5" x14ac:dyDescent="0.25">
      <c r="A1" s="47" t="s">
        <v>189</v>
      </c>
      <c r="B1" s="63" t="s">
        <v>216</v>
      </c>
      <c r="C1" s="47" t="s">
        <v>143</v>
      </c>
    </row>
    <row r="2" spans="1:5" x14ac:dyDescent="0.25">
      <c r="A2" s="48" t="s">
        <v>190</v>
      </c>
      <c r="B2" s="64">
        <f>ProForma!I47</f>
        <v>59237</v>
      </c>
      <c r="C2" s="48" t="str">
        <f ca="1">getformula(B2)</f>
        <v>&lt;--  =ProForma!I47</v>
      </c>
    </row>
    <row r="3" spans="1:5" x14ac:dyDescent="0.25">
      <c r="A3" s="48" t="s">
        <v>191</v>
      </c>
      <c r="B3" s="65">
        <v>21.39</v>
      </c>
      <c r="C3" s="48" t="str">
        <f t="shared" ref="C3:C4" ca="1" si="0">getformula(B3)</f>
        <v>&lt;--  21.39</v>
      </c>
    </row>
    <row r="4" spans="1:5" x14ac:dyDescent="0.25">
      <c r="A4" s="66" t="s">
        <v>192</v>
      </c>
      <c r="B4" s="74">
        <f>B3*B2</f>
        <v>1267079.43</v>
      </c>
      <c r="C4" s="48" t="str">
        <f t="shared" ca="1" si="0"/>
        <v>&lt;--  =B3*B2</v>
      </c>
    </row>
    <row r="5" spans="1:5" x14ac:dyDescent="0.25">
      <c r="A5" s="48"/>
      <c r="B5" s="71"/>
      <c r="C5" s="48"/>
    </row>
    <row r="6" spans="1:5" x14ac:dyDescent="0.25">
      <c r="A6" s="66" t="s">
        <v>193</v>
      </c>
      <c r="B6" s="74">
        <f>ProForma!K116</f>
        <v>120552.66666666667</v>
      </c>
      <c r="C6" s="48" t="str">
        <f ca="1">getformula(B6)</f>
        <v>&lt;--  =ProForma!K116</v>
      </c>
    </row>
    <row r="7" spans="1:5" x14ac:dyDescent="0.25">
      <c r="A7" s="48"/>
      <c r="B7" s="65"/>
      <c r="C7" s="48"/>
    </row>
    <row r="8" spans="1:5" x14ac:dyDescent="0.25">
      <c r="A8" s="56" t="s">
        <v>221</v>
      </c>
      <c r="B8" s="72">
        <f>B11+(B10*B22)</f>
        <v>16.616642474384239</v>
      </c>
      <c r="C8" s="48" t="str">
        <f ca="1">getformula(B8)</f>
        <v>&lt;--  =B11+(B10*B22)</v>
      </c>
    </row>
    <row r="9" spans="1:5" x14ac:dyDescent="0.25">
      <c r="A9" s="48" t="s">
        <v>195</v>
      </c>
      <c r="B9" s="65"/>
      <c r="C9" s="48"/>
    </row>
    <row r="10" spans="1:5" x14ac:dyDescent="0.25">
      <c r="A10" s="48" t="s">
        <v>196</v>
      </c>
      <c r="B10" s="65">
        <v>0.99</v>
      </c>
      <c r="C10" s="48" t="str">
        <f t="shared" ref="C10:C26" ca="1" si="1">getformula(B10)</f>
        <v>&lt;--  0.99</v>
      </c>
      <c r="E10" s="21"/>
    </row>
    <row r="11" spans="1:5" x14ac:dyDescent="0.25">
      <c r="A11" s="48" t="s">
        <v>205</v>
      </c>
      <c r="B11" s="67">
        <f>'10 year Treasury Rate'!B2622*0.01</f>
        <v>1.9961724137931056E-2</v>
      </c>
      <c r="C11" s="48" t="str">
        <f t="shared" ca="1" si="1"/>
        <v>&lt;--  ='10 year Treasury Rate'!B2622*0.01</v>
      </c>
      <c r="E11" s="21"/>
    </row>
    <row r="12" spans="1:5" x14ac:dyDescent="0.25">
      <c r="A12" s="68" t="s">
        <v>227</v>
      </c>
      <c r="B12" s="65"/>
      <c r="C12" s="48"/>
    </row>
    <row r="13" spans="1:5" x14ac:dyDescent="0.25">
      <c r="A13" s="69" t="s">
        <v>206</v>
      </c>
      <c r="B13" s="65" t="s">
        <v>213</v>
      </c>
      <c r="C13" s="48" t="str">
        <f t="shared" ca="1" si="1"/>
        <v>&lt;--  SPY</v>
      </c>
    </row>
    <row r="14" spans="1:5" x14ac:dyDescent="0.25">
      <c r="A14" s="70" t="s">
        <v>226</v>
      </c>
      <c r="B14" s="65">
        <v>15.25</v>
      </c>
      <c r="C14" s="48" t="str">
        <f t="shared" ca="1" si="1"/>
        <v>&lt;--  15.25</v>
      </c>
    </row>
    <row r="15" spans="1:5" x14ac:dyDescent="0.25">
      <c r="A15" s="70" t="s">
        <v>207</v>
      </c>
      <c r="B15" s="65">
        <v>2.25</v>
      </c>
      <c r="C15" s="48" t="str">
        <f t="shared" ca="1" si="1"/>
        <v>&lt;--  2.25</v>
      </c>
    </row>
    <row r="16" spans="1:5" x14ac:dyDescent="0.25">
      <c r="A16" s="70" t="s">
        <v>208</v>
      </c>
      <c r="B16" s="65">
        <v>8.36</v>
      </c>
      <c r="C16" s="48" t="str">
        <f t="shared" ca="1" si="1"/>
        <v>&lt;--  8.36</v>
      </c>
    </row>
    <row r="17" spans="1:3" x14ac:dyDescent="0.25">
      <c r="A17" s="70" t="s">
        <v>209</v>
      </c>
      <c r="B17" s="65">
        <v>40.9</v>
      </c>
      <c r="C17" s="48" t="str">
        <f t="shared" ca="1" si="1"/>
        <v>&lt;--  40.9</v>
      </c>
    </row>
    <row r="18" spans="1:3" x14ac:dyDescent="0.25">
      <c r="A18" s="70" t="s">
        <v>210</v>
      </c>
      <c r="B18" s="65">
        <v>18.510000000000002</v>
      </c>
      <c r="C18" s="48" t="str">
        <f t="shared" ca="1" si="1"/>
        <v>&lt;--  18.51</v>
      </c>
    </row>
    <row r="19" spans="1:3" x14ac:dyDescent="0.25">
      <c r="A19" s="70" t="s">
        <v>211</v>
      </c>
      <c r="B19" s="65">
        <v>17.510000000000002</v>
      </c>
      <c r="C19" s="48" t="str">
        <f t="shared" ca="1" si="1"/>
        <v>&lt;--  17.51</v>
      </c>
    </row>
    <row r="20" spans="1:3" x14ac:dyDescent="0.25">
      <c r="A20" s="70" t="s">
        <v>212</v>
      </c>
      <c r="B20" s="65">
        <v>14.71</v>
      </c>
      <c r="C20" s="48" t="str">
        <f t="shared" ca="1" si="1"/>
        <v>&lt;--  14.71</v>
      </c>
    </row>
    <row r="21" spans="1:3" x14ac:dyDescent="0.25">
      <c r="A21" s="70" t="s">
        <v>194</v>
      </c>
      <c r="B21" s="71">
        <f>AVERAGE(B14:B20)</f>
        <v>16.784285714285716</v>
      </c>
      <c r="C21" s="48" t="str">
        <f t="shared" ca="1" si="1"/>
        <v>&lt;--  =AVERAGE(B14:B20)</v>
      </c>
    </row>
    <row r="22" spans="1:3" x14ac:dyDescent="0.25">
      <c r="A22" s="70" t="s">
        <v>214</v>
      </c>
      <c r="B22" s="71">
        <f>B21-B11</f>
        <v>16.764323990147783</v>
      </c>
      <c r="C22" s="48" t="str">
        <f t="shared" ca="1" si="1"/>
        <v>&lt;--  =B21-B11</v>
      </c>
    </row>
    <row r="23" spans="1:3" x14ac:dyDescent="0.25">
      <c r="A23" s="51"/>
      <c r="B23" s="65"/>
      <c r="C23" s="48"/>
    </row>
    <row r="24" spans="1:3" x14ac:dyDescent="0.25">
      <c r="A24" s="56" t="s">
        <v>215</v>
      </c>
      <c r="B24" s="72">
        <f>B25/B26</f>
        <v>5.8148858866664085E-2</v>
      </c>
      <c r="C24" s="48" t="str">
        <f ca="1">getformula(B24)</f>
        <v>&lt;--  =B25/B26</v>
      </c>
    </row>
    <row r="25" spans="1:3" x14ac:dyDescent="0.25">
      <c r="A25" s="48" t="s">
        <v>19</v>
      </c>
      <c r="B25" s="64">
        <f>ProForma!I23</f>
        <v>7010</v>
      </c>
      <c r="C25" s="48" t="str">
        <f t="shared" ca="1" si="1"/>
        <v>&lt;--  =ProForma!I23</v>
      </c>
    </row>
    <row r="26" spans="1:3" x14ac:dyDescent="0.25">
      <c r="A26" s="48" t="s">
        <v>217</v>
      </c>
      <c r="B26" s="71">
        <f>B6</f>
        <v>120552.66666666667</v>
      </c>
      <c r="C26" s="48" t="str">
        <f t="shared" ca="1" si="1"/>
        <v>&lt;--  =B6</v>
      </c>
    </row>
    <row r="27" spans="1:3" x14ac:dyDescent="0.25">
      <c r="A27" s="48"/>
      <c r="B27" s="65"/>
      <c r="C27" s="48"/>
    </row>
    <row r="28" spans="1:3" x14ac:dyDescent="0.25">
      <c r="A28" s="48" t="s">
        <v>218</v>
      </c>
      <c r="B28" s="73">
        <f>B4/(B4+B6)</f>
        <v>0.91312346625863205</v>
      </c>
      <c r="C28" s="48" t="str">
        <f ca="1">getformula(B28)</f>
        <v>&lt;--  =B4/(B4+B6)</v>
      </c>
    </row>
    <row r="29" spans="1:3" x14ac:dyDescent="0.25">
      <c r="A29" s="48" t="s">
        <v>219</v>
      </c>
      <c r="B29" s="73">
        <f>B6/(B4+B6)</f>
        <v>8.6876533741367848E-2</v>
      </c>
      <c r="C29" s="48" t="str">
        <f ca="1">getformula(B29)</f>
        <v>&lt;--  =B6/(B4+B6)</v>
      </c>
    </row>
    <row r="30" spans="1:3" x14ac:dyDescent="0.25">
      <c r="A30" s="48"/>
      <c r="B30" s="65"/>
      <c r="C30" s="48"/>
    </row>
    <row r="31" spans="1:3" x14ac:dyDescent="0.25">
      <c r="A31" s="48" t="s">
        <v>220</v>
      </c>
      <c r="B31" s="65">
        <f>'Tax Rate'!K5</f>
        <v>8.6580659479664618E-3</v>
      </c>
      <c r="C31" s="48" t="str">
        <f ca="1">getformula(B31)</f>
        <v>&lt;--  ='Tax Rate'!K5</v>
      </c>
    </row>
    <row r="32" spans="1:3" x14ac:dyDescent="0.25">
      <c r="A32" s="48"/>
      <c r="B32" s="65"/>
      <c r="C32" s="48"/>
    </row>
    <row r="33" spans="1:3" x14ac:dyDescent="0.25">
      <c r="A33" s="56" t="s">
        <v>138</v>
      </c>
      <c r="B33" s="72">
        <f>(B28*B8)+(B29*B24)*(1-B31)</f>
        <v>15.178054206520438</v>
      </c>
      <c r="C33" s="48" t="str">
        <f t="shared" ref="C33" ca="1" si="2">getformula(B33)</f>
        <v>&lt;--  =(B28*B8)+(B29*B24)*(1-B31)</v>
      </c>
    </row>
  </sheetData>
  <printOptions horizontalCentered="1"/>
  <pageMargins left="0.45" right="0.45" top="0.75" bottom="0.75" header="0.3" footer="0.3"/>
  <pageSetup scale="8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L5"/>
  <sheetViews>
    <sheetView workbookViewId="0">
      <selection activeCell="F22" sqref="F22"/>
    </sheetView>
  </sheetViews>
  <sheetFormatPr defaultColWidth="9" defaultRowHeight="15" x14ac:dyDescent="0.25"/>
  <cols>
    <col min="1" max="1" width="24.28515625" bestFit="1" customWidth="1"/>
    <col min="2" max="2" width="12.140625" style="9" bestFit="1" customWidth="1"/>
    <col min="3" max="3" width="10.140625" bestFit="1" customWidth="1"/>
    <col min="4" max="9" width="10.140625" style="9" bestFit="1" customWidth="1"/>
    <col min="10" max="10" width="12" style="9" bestFit="1" customWidth="1"/>
    <col min="11" max="11" width="19.28515625" bestFit="1" customWidth="1"/>
    <col min="12" max="12" width="23.85546875" bestFit="1" customWidth="1"/>
  </cols>
  <sheetData>
    <row r="1" spans="1:12" ht="15.75" thickBot="1" x14ac:dyDescent="0.3">
      <c r="A1" s="91"/>
      <c r="B1" s="92" t="s">
        <v>143</v>
      </c>
      <c r="C1" s="92">
        <v>2013</v>
      </c>
      <c r="D1" s="92">
        <v>2014</v>
      </c>
      <c r="E1" s="92">
        <v>2015</v>
      </c>
      <c r="F1" s="92">
        <v>2016</v>
      </c>
      <c r="G1" s="92">
        <v>2017</v>
      </c>
      <c r="H1" s="92">
        <v>2018</v>
      </c>
      <c r="I1" s="92">
        <v>2019</v>
      </c>
      <c r="J1" s="92">
        <v>2020</v>
      </c>
      <c r="K1" s="93" t="s">
        <v>144</v>
      </c>
      <c r="L1" s="93" t="s">
        <v>143</v>
      </c>
    </row>
    <row r="2" spans="1:12" s="8" customFormat="1" x14ac:dyDescent="0.25">
      <c r="A2" s="94" t="s">
        <v>145</v>
      </c>
      <c r="B2" s="95"/>
      <c r="C2" s="25">
        <v>63810</v>
      </c>
      <c r="D2" s="25">
        <v>57351</v>
      </c>
      <c r="E2" s="25">
        <v>87078</v>
      </c>
      <c r="F2" s="25">
        <v>57853</v>
      </c>
      <c r="G2" s="25">
        <v>30011</v>
      </c>
      <c r="H2" s="30">
        <v>43605</v>
      </c>
      <c r="I2" s="30">
        <v>75336</v>
      </c>
      <c r="J2" s="30">
        <v>-129124</v>
      </c>
      <c r="K2" s="96">
        <f>AVERAGE(C2:J2)</f>
        <v>35740</v>
      </c>
      <c r="L2" s="97" t="str">
        <f ca="1">getformula(K2)</f>
        <v>&lt;--  =AVERAGE(C2:J2)</v>
      </c>
    </row>
    <row r="3" spans="1:12" s="8" customFormat="1" ht="15.75" thickBot="1" x14ac:dyDescent="0.3">
      <c r="A3" s="91" t="s">
        <v>146</v>
      </c>
      <c r="B3" s="92"/>
      <c r="C3" s="98">
        <v>16629</v>
      </c>
      <c r="D3" s="98">
        <v>14466</v>
      </c>
      <c r="E3" s="98">
        <v>20052</v>
      </c>
      <c r="F3" s="98">
        <v>16212</v>
      </c>
      <c r="G3" s="98">
        <v>16790</v>
      </c>
      <c r="H3" s="99">
        <v>9518</v>
      </c>
      <c r="I3" s="99">
        <v>16768</v>
      </c>
      <c r="J3" s="99">
        <v>26504</v>
      </c>
      <c r="K3" s="100">
        <f>AVERAGE(C3:J3)</f>
        <v>17117.375</v>
      </c>
      <c r="L3" s="101" t="str">
        <f ca="1">getformula(K3)</f>
        <v>&lt;--  =AVERAGE(C3:J3)</v>
      </c>
    </row>
    <row r="4" spans="1:12" x14ac:dyDescent="0.25">
      <c r="A4" s="47" t="s">
        <v>182</v>
      </c>
      <c r="B4" s="102" t="str">
        <f ca="1">getformula2(C4)</f>
        <v>--&gt;  =C3/C2</v>
      </c>
      <c r="C4" s="103">
        <f t="shared" ref="C4:J4" si="0">C3/C2</f>
        <v>0.2606017865538317</v>
      </c>
      <c r="D4" s="103">
        <f t="shared" si="0"/>
        <v>0.25223622953392266</v>
      </c>
      <c r="E4" s="103">
        <f t="shared" si="0"/>
        <v>0.23027630400330737</v>
      </c>
      <c r="F4" s="103">
        <f t="shared" si="0"/>
        <v>0.28022747307831919</v>
      </c>
      <c r="G4" s="103">
        <f t="shared" si="0"/>
        <v>0.5594615307720503</v>
      </c>
      <c r="H4" s="103">
        <f t="shared" si="0"/>
        <v>0.21827772044490309</v>
      </c>
      <c r="I4" s="103">
        <f t="shared" si="0"/>
        <v>0.22257619199320378</v>
      </c>
      <c r="J4" s="103">
        <f t="shared" si="0"/>
        <v>-0.20526006009727085</v>
      </c>
      <c r="K4" s="103">
        <f>AVERAGE(C4:G4)</f>
        <v>0.31656066478828626</v>
      </c>
      <c r="L4" s="97" t="str">
        <f ca="1">getformula(K4)</f>
        <v>&lt;--  =AVERAGE(C4:G4)</v>
      </c>
    </row>
    <row r="5" spans="1:12" x14ac:dyDescent="0.25">
      <c r="A5" s="47" t="s">
        <v>183</v>
      </c>
      <c r="B5" s="104"/>
      <c r="C5" s="48"/>
      <c r="D5" s="105"/>
      <c r="E5" s="105"/>
      <c r="F5" s="105"/>
      <c r="G5" s="105"/>
      <c r="H5" s="105"/>
      <c r="I5" s="105"/>
      <c r="J5" s="105"/>
      <c r="K5" s="106">
        <f>AVERAGE(I4:J4)</f>
        <v>8.6580659479664618E-3</v>
      </c>
      <c r="L5" s="97" t="str">
        <f ca="1">getformula(K5)</f>
        <v>&lt;--  =AVERAGE(I4:J4)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/>
  <dimension ref="A1:B2622"/>
  <sheetViews>
    <sheetView workbookViewId="0"/>
  </sheetViews>
  <sheetFormatPr defaultRowHeight="15" x14ac:dyDescent="0.25"/>
  <cols>
    <col min="1" max="1" width="30.42578125" style="19" bestFit="1" customWidth="1"/>
    <col min="2" max="2" width="8.85546875" bestFit="1" customWidth="1"/>
  </cols>
  <sheetData>
    <row r="1" spans="1:2" x14ac:dyDescent="0.25">
      <c r="A1" s="60" t="s">
        <v>197</v>
      </c>
      <c r="B1" s="57"/>
    </row>
    <row r="2" spans="1:2" x14ac:dyDescent="0.25">
      <c r="A2" s="60" t="s">
        <v>198</v>
      </c>
      <c r="B2" s="57"/>
    </row>
    <row r="3" spans="1:2" x14ac:dyDescent="0.25">
      <c r="A3" s="60" t="s">
        <v>199</v>
      </c>
      <c r="B3" s="57"/>
    </row>
    <row r="4" spans="1:2" x14ac:dyDescent="0.25">
      <c r="A4" s="60" t="s">
        <v>224</v>
      </c>
      <c r="B4" s="57"/>
    </row>
    <row r="5" spans="1:2" x14ac:dyDescent="0.25">
      <c r="A5" s="60" t="s">
        <v>200</v>
      </c>
      <c r="B5" s="57"/>
    </row>
    <row r="6" spans="1:2" x14ac:dyDescent="0.25">
      <c r="A6" s="60" t="s">
        <v>201</v>
      </c>
      <c r="B6" s="57"/>
    </row>
    <row r="7" spans="1:2" x14ac:dyDescent="0.25">
      <c r="A7" s="55"/>
    </row>
    <row r="8" spans="1:2" x14ac:dyDescent="0.25">
      <c r="A8" s="60" t="s">
        <v>202</v>
      </c>
      <c r="B8" s="57" t="s">
        <v>225</v>
      </c>
    </row>
    <row r="10" spans="1:2" x14ac:dyDescent="0.25">
      <c r="A10" s="60" t="s">
        <v>203</v>
      </c>
      <c r="B10" s="57"/>
    </row>
    <row r="11" spans="1:2" x14ac:dyDescent="0.25">
      <c r="A11" s="60" t="s">
        <v>204</v>
      </c>
      <c r="B11" s="57" t="s">
        <v>202</v>
      </c>
    </row>
    <row r="12" spans="1:2" x14ac:dyDescent="0.25">
      <c r="A12" s="61">
        <v>40716</v>
      </c>
      <c r="B12" s="59">
        <v>3.01</v>
      </c>
    </row>
    <row r="13" spans="1:2" x14ac:dyDescent="0.25">
      <c r="A13" s="61">
        <v>40717</v>
      </c>
      <c r="B13" s="59">
        <v>2.93</v>
      </c>
    </row>
    <row r="14" spans="1:2" x14ac:dyDescent="0.25">
      <c r="A14" s="61">
        <v>40718</v>
      </c>
      <c r="B14" s="59">
        <v>2.88</v>
      </c>
    </row>
    <row r="15" spans="1:2" x14ac:dyDescent="0.25">
      <c r="A15" s="61">
        <v>40721</v>
      </c>
      <c r="B15" s="59">
        <v>2.95</v>
      </c>
    </row>
    <row r="16" spans="1:2" x14ac:dyDescent="0.25">
      <c r="A16" s="61">
        <v>40722</v>
      </c>
      <c r="B16" s="59">
        <v>3.05</v>
      </c>
    </row>
    <row r="17" spans="1:2" x14ac:dyDescent="0.25">
      <c r="A17" s="61">
        <v>40723</v>
      </c>
      <c r="B17" s="59">
        <v>3.14</v>
      </c>
    </row>
    <row r="18" spans="1:2" x14ac:dyDescent="0.25">
      <c r="A18" s="61">
        <v>40724</v>
      </c>
      <c r="B18" s="59">
        <v>3.18</v>
      </c>
    </row>
    <row r="19" spans="1:2" x14ac:dyDescent="0.25">
      <c r="A19" s="61">
        <v>40725</v>
      </c>
      <c r="B19" s="59">
        <v>3.22</v>
      </c>
    </row>
    <row r="20" spans="1:2" x14ac:dyDescent="0.25">
      <c r="A20" s="61">
        <v>40728</v>
      </c>
      <c r="B20" s="58">
        <v>0</v>
      </c>
    </row>
    <row r="21" spans="1:2" x14ac:dyDescent="0.25">
      <c r="A21" s="61">
        <v>40729</v>
      </c>
      <c r="B21" s="59">
        <v>3.16</v>
      </c>
    </row>
    <row r="22" spans="1:2" x14ac:dyDescent="0.25">
      <c r="A22" s="61">
        <v>40730</v>
      </c>
      <c r="B22" s="59">
        <v>3.12</v>
      </c>
    </row>
    <row r="23" spans="1:2" x14ac:dyDescent="0.25">
      <c r="A23" s="61">
        <v>40731</v>
      </c>
      <c r="B23" s="59">
        <v>3.17</v>
      </c>
    </row>
    <row r="24" spans="1:2" x14ac:dyDescent="0.25">
      <c r="A24" s="61">
        <v>40732</v>
      </c>
      <c r="B24" s="59">
        <v>3.03</v>
      </c>
    </row>
    <row r="25" spans="1:2" x14ac:dyDescent="0.25">
      <c r="A25" s="61">
        <v>40735</v>
      </c>
      <c r="B25" s="59">
        <v>2.94</v>
      </c>
    </row>
    <row r="26" spans="1:2" x14ac:dyDescent="0.25">
      <c r="A26" s="61">
        <v>40736</v>
      </c>
      <c r="B26" s="59">
        <v>2.92</v>
      </c>
    </row>
    <row r="27" spans="1:2" x14ac:dyDescent="0.25">
      <c r="A27" s="61">
        <v>40737</v>
      </c>
      <c r="B27" s="59">
        <v>2.92</v>
      </c>
    </row>
    <row r="28" spans="1:2" x14ac:dyDescent="0.25">
      <c r="A28" s="61">
        <v>40738</v>
      </c>
      <c r="B28" s="59">
        <v>2.98</v>
      </c>
    </row>
    <row r="29" spans="1:2" x14ac:dyDescent="0.25">
      <c r="A29" s="61">
        <v>40739</v>
      </c>
      <c r="B29" s="59">
        <v>2.94</v>
      </c>
    </row>
    <row r="30" spans="1:2" x14ac:dyDescent="0.25">
      <c r="A30" s="61">
        <v>40742</v>
      </c>
      <c r="B30" s="59">
        <v>2.94</v>
      </c>
    </row>
    <row r="31" spans="1:2" x14ac:dyDescent="0.25">
      <c r="A31" s="61">
        <v>40743</v>
      </c>
      <c r="B31" s="59">
        <v>2.91</v>
      </c>
    </row>
    <row r="32" spans="1:2" x14ac:dyDescent="0.25">
      <c r="A32" s="61">
        <v>40744</v>
      </c>
      <c r="B32" s="59">
        <v>2.96</v>
      </c>
    </row>
    <row r="33" spans="1:2" x14ac:dyDescent="0.25">
      <c r="A33" s="61">
        <v>40745</v>
      </c>
      <c r="B33" s="59">
        <v>3.03</v>
      </c>
    </row>
    <row r="34" spans="1:2" x14ac:dyDescent="0.25">
      <c r="A34" s="61">
        <v>40746</v>
      </c>
      <c r="B34" s="59">
        <v>2.99</v>
      </c>
    </row>
    <row r="35" spans="1:2" x14ac:dyDescent="0.25">
      <c r="A35" s="61">
        <v>40749</v>
      </c>
      <c r="B35" s="59">
        <v>3.03</v>
      </c>
    </row>
    <row r="36" spans="1:2" x14ac:dyDescent="0.25">
      <c r="A36" s="61">
        <v>40750</v>
      </c>
      <c r="B36" s="59">
        <v>2.99</v>
      </c>
    </row>
    <row r="37" spans="1:2" x14ac:dyDescent="0.25">
      <c r="A37" s="61">
        <v>40751</v>
      </c>
      <c r="B37" s="59">
        <v>3.01</v>
      </c>
    </row>
    <row r="38" spans="1:2" x14ac:dyDescent="0.25">
      <c r="A38" s="61">
        <v>40752</v>
      </c>
      <c r="B38" s="59">
        <v>2.98</v>
      </c>
    </row>
    <row r="39" spans="1:2" x14ac:dyDescent="0.25">
      <c r="A39" s="61">
        <v>40753</v>
      </c>
      <c r="B39" s="59">
        <v>2.82</v>
      </c>
    </row>
    <row r="40" spans="1:2" x14ac:dyDescent="0.25">
      <c r="A40" s="61">
        <v>40756</v>
      </c>
      <c r="B40" s="59">
        <v>2.77</v>
      </c>
    </row>
    <row r="41" spans="1:2" x14ac:dyDescent="0.25">
      <c r="A41" s="61">
        <v>40757</v>
      </c>
      <c r="B41" s="59">
        <v>2.66</v>
      </c>
    </row>
    <row r="42" spans="1:2" x14ac:dyDescent="0.25">
      <c r="A42" s="61">
        <v>40758</v>
      </c>
      <c r="B42" s="59">
        <v>2.64</v>
      </c>
    </row>
    <row r="43" spans="1:2" x14ac:dyDescent="0.25">
      <c r="A43" s="61">
        <v>40759</v>
      </c>
      <c r="B43" s="59">
        <v>2.4700000000000002</v>
      </c>
    </row>
    <row r="44" spans="1:2" x14ac:dyDescent="0.25">
      <c r="A44" s="61">
        <v>40760</v>
      </c>
      <c r="B44" s="59">
        <v>2.58</v>
      </c>
    </row>
    <row r="45" spans="1:2" x14ac:dyDescent="0.25">
      <c r="A45" s="61">
        <v>40763</v>
      </c>
      <c r="B45" s="59">
        <v>2.4</v>
      </c>
    </row>
    <row r="46" spans="1:2" x14ac:dyDescent="0.25">
      <c r="A46" s="61">
        <v>40764</v>
      </c>
      <c r="B46" s="59">
        <v>2.2000000000000002</v>
      </c>
    </row>
    <row r="47" spans="1:2" x14ac:dyDescent="0.25">
      <c r="A47" s="61">
        <v>40765</v>
      </c>
      <c r="B47" s="59">
        <v>2.17</v>
      </c>
    </row>
    <row r="48" spans="1:2" x14ac:dyDescent="0.25">
      <c r="A48" s="61">
        <v>40766</v>
      </c>
      <c r="B48" s="59">
        <v>2.34</v>
      </c>
    </row>
    <row r="49" spans="1:2" x14ac:dyDescent="0.25">
      <c r="A49" s="61">
        <v>40767</v>
      </c>
      <c r="B49" s="59">
        <v>2.2400000000000002</v>
      </c>
    </row>
    <row r="50" spans="1:2" x14ac:dyDescent="0.25">
      <c r="A50" s="61">
        <v>40770</v>
      </c>
      <c r="B50" s="59">
        <v>2.29</v>
      </c>
    </row>
    <row r="51" spans="1:2" x14ac:dyDescent="0.25">
      <c r="A51" s="61">
        <v>40771</v>
      </c>
      <c r="B51" s="59">
        <v>2.23</v>
      </c>
    </row>
    <row r="52" spans="1:2" x14ac:dyDescent="0.25">
      <c r="A52" s="61">
        <v>40772</v>
      </c>
      <c r="B52" s="59">
        <v>2.17</v>
      </c>
    </row>
    <row r="53" spans="1:2" x14ac:dyDescent="0.25">
      <c r="A53" s="61">
        <v>40773</v>
      </c>
      <c r="B53" s="59">
        <v>2.08</v>
      </c>
    </row>
    <row r="54" spans="1:2" x14ac:dyDescent="0.25">
      <c r="A54" s="61">
        <v>40774</v>
      </c>
      <c r="B54" s="59">
        <v>2.0699999999999998</v>
      </c>
    </row>
    <row r="55" spans="1:2" x14ac:dyDescent="0.25">
      <c r="A55" s="61">
        <v>40777</v>
      </c>
      <c r="B55" s="59">
        <v>2.1</v>
      </c>
    </row>
    <row r="56" spans="1:2" x14ac:dyDescent="0.25">
      <c r="A56" s="61">
        <v>40778</v>
      </c>
      <c r="B56" s="59">
        <v>2.15</v>
      </c>
    </row>
    <row r="57" spans="1:2" x14ac:dyDescent="0.25">
      <c r="A57" s="61">
        <v>40779</v>
      </c>
      <c r="B57" s="59">
        <v>2.29</v>
      </c>
    </row>
    <row r="58" spans="1:2" x14ac:dyDescent="0.25">
      <c r="A58" s="61">
        <v>40780</v>
      </c>
      <c r="B58" s="59">
        <v>2.23</v>
      </c>
    </row>
    <row r="59" spans="1:2" x14ac:dyDescent="0.25">
      <c r="A59" s="61">
        <v>40781</v>
      </c>
      <c r="B59" s="59">
        <v>2.19</v>
      </c>
    </row>
    <row r="60" spans="1:2" x14ac:dyDescent="0.25">
      <c r="A60" s="61">
        <v>40784</v>
      </c>
      <c r="B60" s="59">
        <v>2.2799999999999998</v>
      </c>
    </row>
    <row r="61" spans="1:2" x14ac:dyDescent="0.25">
      <c r="A61" s="61">
        <v>40785</v>
      </c>
      <c r="B61" s="59">
        <v>2.19</v>
      </c>
    </row>
    <row r="62" spans="1:2" x14ac:dyDescent="0.25">
      <c r="A62" s="61">
        <v>40786</v>
      </c>
      <c r="B62" s="59">
        <v>2.23</v>
      </c>
    </row>
    <row r="63" spans="1:2" x14ac:dyDescent="0.25">
      <c r="A63" s="61">
        <v>40787</v>
      </c>
      <c r="B63" s="59">
        <v>2.15</v>
      </c>
    </row>
    <row r="64" spans="1:2" x14ac:dyDescent="0.25">
      <c r="A64" s="61">
        <v>40788</v>
      </c>
      <c r="B64" s="59">
        <v>2.02</v>
      </c>
    </row>
    <row r="65" spans="1:2" x14ac:dyDescent="0.25">
      <c r="A65" s="61">
        <v>40791</v>
      </c>
      <c r="B65" s="58">
        <v>0</v>
      </c>
    </row>
    <row r="66" spans="1:2" x14ac:dyDescent="0.25">
      <c r="A66" s="61">
        <v>40792</v>
      </c>
      <c r="B66" s="59">
        <v>1.98</v>
      </c>
    </row>
    <row r="67" spans="1:2" x14ac:dyDescent="0.25">
      <c r="A67" s="61">
        <v>40793</v>
      </c>
      <c r="B67" s="59">
        <v>2.0499999999999998</v>
      </c>
    </row>
    <row r="68" spans="1:2" x14ac:dyDescent="0.25">
      <c r="A68" s="61">
        <v>40794</v>
      </c>
      <c r="B68" s="59">
        <v>2</v>
      </c>
    </row>
    <row r="69" spans="1:2" x14ac:dyDescent="0.25">
      <c r="A69" s="61">
        <v>40795</v>
      </c>
      <c r="B69" s="59">
        <v>1.93</v>
      </c>
    </row>
    <row r="70" spans="1:2" x14ac:dyDescent="0.25">
      <c r="A70" s="61">
        <v>40798</v>
      </c>
      <c r="B70" s="59">
        <v>1.94</v>
      </c>
    </row>
    <row r="71" spans="1:2" x14ac:dyDescent="0.25">
      <c r="A71" s="61">
        <v>40799</v>
      </c>
      <c r="B71" s="59">
        <v>2</v>
      </c>
    </row>
    <row r="72" spans="1:2" x14ac:dyDescent="0.25">
      <c r="A72" s="61">
        <v>40800</v>
      </c>
      <c r="B72" s="59">
        <v>2.0299999999999998</v>
      </c>
    </row>
    <row r="73" spans="1:2" x14ac:dyDescent="0.25">
      <c r="A73" s="61">
        <v>40801</v>
      </c>
      <c r="B73" s="59">
        <v>2.09</v>
      </c>
    </row>
    <row r="74" spans="1:2" x14ac:dyDescent="0.25">
      <c r="A74" s="61">
        <v>40802</v>
      </c>
      <c r="B74" s="59">
        <v>2.08</v>
      </c>
    </row>
    <row r="75" spans="1:2" x14ac:dyDescent="0.25">
      <c r="A75" s="61">
        <v>40805</v>
      </c>
      <c r="B75" s="59">
        <v>1.97</v>
      </c>
    </row>
    <row r="76" spans="1:2" x14ac:dyDescent="0.25">
      <c r="A76" s="61">
        <v>40806</v>
      </c>
      <c r="B76" s="59">
        <v>1.95</v>
      </c>
    </row>
    <row r="77" spans="1:2" x14ac:dyDescent="0.25">
      <c r="A77" s="61">
        <v>40807</v>
      </c>
      <c r="B77" s="59">
        <v>1.88</v>
      </c>
    </row>
    <row r="78" spans="1:2" x14ac:dyDescent="0.25">
      <c r="A78" s="61">
        <v>40808</v>
      </c>
      <c r="B78" s="59">
        <v>1.72</v>
      </c>
    </row>
    <row r="79" spans="1:2" x14ac:dyDescent="0.25">
      <c r="A79" s="61">
        <v>40809</v>
      </c>
      <c r="B79" s="59">
        <v>1.84</v>
      </c>
    </row>
    <row r="80" spans="1:2" x14ac:dyDescent="0.25">
      <c r="A80" s="61">
        <v>40812</v>
      </c>
      <c r="B80" s="59">
        <v>1.91</v>
      </c>
    </row>
    <row r="81" spans="1:2" x14ac:dyDescent="0.25">
      <c r="A81" s="61">
        <v>40813</v>
      </c>
      <c r="B81" s="59">
        <v>2</v>
      </c>
    </row>
    <row r="82" spans="1:2" x14ac:dyDescent="0.25">
      <c r="A82" s="61">
        <v>40814</v>
      </c>
      <c r="B82" s="59">
        <v>2.0299999999999998</v>
      </c>
    </row>
    <row r="83" spans="1:2" x14ac:dyDescent="0.25">
      <c r="A83" s="61">
        <v>40815</v>
      </c>
      <c r="B83" s="59">
        <v>1.99</v>
      </c>
    </row>
    <row r="84" spans="1:2" x14ac:dyDescent="0.25">
      <c r="A84" s="61">
        <v>40816</v>
      </c>
      <c r="B84" s="59">
        <v>1.92</v>
      </c>
    </row>
    <row r="85" spans="1:2" x14ac:dyDescent="0.25">
      <c r="A85" s="61">
        <v>40819</v>
      </c>
      <c r="B85" s="59">
        <v>1.8</v>
      </c>
    </row>
    <row r="86" spans="1:2" x14ac:dyDescent="0.25">
      <c r="A86" s="61">
        <v>40820</v>
      </c>
      <c r="B86" s="59">
        <v>1.81</v>
      </c>
    </row>
    <row r="87" spans="1:2" x14ac:dyDescent="0.25">
      <c r="A87" s="61">
        <v>40821</v>
      </c>
      <c r="B87" s="59">
        <v>1.92</v>
      </c>
    </row>
    <row r="88" spans="1:2" x14ac:dyDescent="0.25">
      <c r="A88" s="61">
        <v>40822</v>
      </c>
      <c r="B88" s="59">
        <v>2.0099999999999998</v>
      </c>
    </row>
    <row r="89" spans="1:2" x14ac:dyDescent="0.25">
      <c r="A89" s="61">
        <v>40823</v>
      </c>
      <c r="B89" s="59">
        <v>2.1</v>
      </c>
    </row>
    <row r="90" spans="1:2" x14ac:dyDescent="0.25">
      <c r="A90" s="61">
        <v>40826</v>
      </c>
      <c r="B90" s="58">
        <v>0</v>
      </c>
    </row>
    <row r="91" spans="1:2" x14ac:dyDescent="0.25">
      <c r="A91" s="61">
        <v>40827</v>
      </c>
      <c r="B91" s="59">
        <v>2.1800000000000002</v>
      </c>
    </row>
    <row r="92" spans="1:2" x14ac:dyDescent="0.25">
      <c r="A92" s="61">
        <v>40828</v>
      </c>
      <c r="B92" s="59">
        <v>2.2400000000000002</v>
      </c>
    </row>
    <row r="93" spans="1:2" x14ac:dyDescent="0.25">
      <c r="A93" s="61">
        <v>40829</v>
      </c>
      <c r="B93" s="59">
        <v>2.19</v>
      </c>
    </row>
    <row r="94" spans="1:2" x14ac:dyDescent="0.25">
      <c r="A94" s="61">
        <v>40830</v>
      </c>
      <c r="B94" s="59">
        <v>2.2599999999999998</v>
      </c>
    </row>
    <row r="95" spans="1:2" x14ac:dyDescent="0.25">
      <c r="A95" s="61">
        <v>40833</v>
      </c>
      <c r="B95" s="59">
        <v>2.1800000000000002</v>
      </c>
    </row>
    <row r="96" spans="1:2" x14ac:dyDescent="0.25">
      <c r="A96" s="61">
        <v>40834</v>
      </c>
      <c r="B96" s="59">
        <v>2.19</v>
      </c>
    </row>
    <row r="97" spans="1:2" x14ac:dyDescent="0.25">
      <c r="A97" s="61">
        <v>40835</v>
      </c>
      <c r="B97" s="59">
        <v>2.1800000000000002</v>
      </c>
    </row>
    <row r="98" spans="1:2" x14ac:dyDescent="0.25">
      <c r="A98" s="61">
        <v>40836</v>
      </c>
      <c r="B98" s="59">
        <v>2.2000000000000002</v>
      </c>
    </row>
    <row r="99" spans="1:2" x14ac:dyDescent="0.25">
      <c r="A99" s="61">
        <v>40837</v>
      </c>
      <c r="B99" s="59">
        <v>2.23</v>
      </c>
    </row>
    <row r="100" spans="1:2" x14ac:dyDescent="0.25">
      <c r="A100" s="61">
        <v>40840</v>
      </c>
      <c r="B100" s="59">
        <v>2.25</v>
      </c>
    </row>
    <row r="101" spans="1:2" x14ac:dyDescent="0.25">
      <c r="A101" s="61">
        <v>40841</v>
      </c>
      <c r="B101" s="59">
        <v>2.14</v>
      </c>
    </row>
    <row r="102" spans="1:2" x14ac:dyDescent="0.25">
      <c r="A102" s="61">
        <v>40842</v>
      </c>
      <c r="B102" s="59">
        <v>2.23</v>
      </c>
    </row>
    <row r="103" spans="1:2" x14ac:dyDescent="0.25">
      <c r="A103" s="61">
        <v>40843</v>
      </c>
      <c r="B103" s="59">
        <v>2.42</v>
      </c>
    </row>
    <row r="104" spans="1:2" x14ac:dyDescent="0.25">
      <c r="A104" s="61">
        <v>40844</v>
      </c>
      <c r="B104" s="59">
        <v>2.34</v>
      </c>
    </row>
    <row r="105" spans="1:2" x14ac:dyDescent="0.25">
      <c r="A105" s="61">
        <v>40847</v>
      </c>
      <c r="B105" s="59">
        <v>2.17</v>
      </c>
    </row>
    <row r="106" spans="1:2" x14ac:dyDescent="0.25">
      <c r="A106" s="61">
        <v>40848</v>
      </c>
      <c r="B106" s="59">
        <v>2.0099999999999998</v>
      </c>
    </row>
    <row r="107" spans="1:2" x14ac:dyDescent="0.25">
      <c r="A107" s="61">
        <v>40849</v>
      </c>
      <c r="B107" s="59">
        <v>2.0299999999999998</v>
      </c>
    </row>
    <row r="108" spans="1:2" x14ac:dyDescent="0.25">
      <c r="A108" s="61">
        <v>40850</v>
      </c>
      <c r="B108" s="59">
        <v>2.09</v>
      </c>
    </row>
    <row r="109" spans="1:2" x14ac:dyDescent="0.25">
      <c r="A109" s="61">
        <v>40851</v>
      </c>
      <c r="B109" s="59">
        <v>2.06</v>
      </c>
    </row>
    <row r="110" spans="1:2" x14ac:dyDescent="0.25">
      <c r="A110" s="61">
        <v>40854</v>
      </c>
      <c r="B110" s="59">
        <v>2.04</v>
      </c>
    </row>
    <row r="111" spans="1:2" x14ac:dyDescent="0.25">
      <c r="A111" s="61">
        <v>40855</v>
      </c>
      <c r="B111" s="59">
        <v>2.1</v>
      </c>
    </row>
    <row r="112" spans="1:2" x14ac:dyDescent="0.25">
      <c r="A112" s="61">
        <v>40856</v>
      </c>
      <c r="B112" s="59">
        <v>2</v>
      </c>
    </row>
    <row r="113" spans="1:2" x14ac:dyDescent="0.25">
      <c r="A113" s="61">
        <v>40857</v>
      </c>
      <c r="B113" s="59">
        <v>2.04</v>
      </c>
    </row>
    <row r="114" spans="1:2" x14ac:dyDescent="0.25">
      <c r="A114" s="61">
        <v>40858</v>
      </c>
      <c r="B114" s="58">
        <v>0</v>
      </c>
    </row>
    <row r="115" spans="1:2" x14ac:dyDescent="0.25">
      <c r="A115" s="61">
        <v>40861</v>
      </c>
      <c r="B115" s="59">
        <v>2.04</v>
      </c>
    </row>
    <row r="116" spans="1:2" x14ac:dyDescent="0.25">
      <c r="A116" s="61">
        <v>40862</v>
      </c>
      <c r="B116" s="59">
        <v>2.06</v>
      </c>
    </row>
    <row r="117" spans="1:2" x14ac:dyDescent="0.25">
      <c r="A117" s="61">
        <v>40863</v>
      </c>
      <c r="B117" s="59">
        <v>2.0099999999999998</v>
      </c>
    </row>
    <row r="118" spans="1:2" x14ac:dyDescent="0.25">
      <c r="A118" s="61">
        <v>40864</v>
      </c>
      <c r="B118" s="59">
        <v>1.96</v>
      </c>
    </row>
    <row r="119" spans="1:2" x14ac:dyDescent="0.25">
      <c r="A119" s="61">
        <v>40865</v>
      </c>
      <c r="B119" s="59">
        <v>2.0099999999999998</v>
      </c>
    </row>
    <row r="120" spans="1:2" x14ac:dyDescent="0.25">
      <c r="A120" s="61">
        <v>40868</v>
      </c>
      <c r="B120" s="59">
        <v>1.97</v>
      </c>
    </row>
    <row r="121" spans="1:2" x14ac:dyDescent="0.25">
      <c r="A121" s="61">
        <v>40869</v>
      </c>
      <c r="B121" s="59">
        <v>1.94</v>
      </c>
    </row>
    <row r="122" spans="1:2" x14ac:dyDescent="0.25">
      <c r="A122" s="61">
        <v>40870</v>
      </c>
      <c r="B122" s="59">
        <v>1.89</v>
      </c>
    </row>
    <row r="123" spans="1:2" x14ac:dyDescent="0.25">
      <c r="A123" s="61">
        <v>40871</v>
      </c>
      <c r="B123" s="58">
        <v>0</v>
      </c>
    </row>
    <row r="124" spans="1:2" x14ac:dyDescent="0.25">
      <c r="A124" s="61">
        <v>40872</v>
      </c>
      <c r="B124" s="59">
        <v>1.97</v>
      </c>
    </row>
    <row r="125" spans="1:2" x14ac:dyDescent="0.25">
      <c r="A125" s="61">
        <v>40875</v>
      </c>
      <c r="B125" s="59">
        <v>1.97</v>
      </c>
    </row>
    <row r="126" spans="1:2" x14ac:dyDescent="0.25">
      <c r="A126" s="61">
        <v>40876</v>
      </c>
      <c r="B126" s="59">
        <v>2</v>
      </c>
    </row>
    <row r="127" spans="1:2" x14ac:dyDescent="0.25">
      <c r="A127" s="61">
        <v>40877</v>
      </c>
      <c r="B127" s="59">
        <v>2.08</v>
      </c>
    </row>
    <row r="128" spans="1:2" x14ac:dyDescent="0.25">
      <c r="A128" s="61">
        <v>40878</v>
      </c>
      <c r="B128" s="59">
        <v>2.11</v>
      </c>
    </row>
    <row r="129" spans="1:2" x14ac:dyDescent="0.25">
      <c r="A129" s="61">
        <v>40879</v>
      </c>
      <c r="B129" s="59">
        <v>2.0499999999999998</v>
      </c>
    </row>
    <row r="130" spans="1:2" x14ac:dyDescent="0.25">
      <c r="A130" s="61">
        <v>40882</v>
      </c>
      <c r="B130" s="59">
        <v>2.04</v>
      </c>
    </row>
    <row r="131" spans="1:2" x14ac:dyDescent="0.25">
      <c r="A131" s="61">
        <v>40883</v>
      </c>
      <c r="B131" s="59">
        <v>2.08</v>
      </c>
    </row>
    <row r="132" spans="1:2" x14ac:dyDescent="0.25">
      <c r="A132" s="61">
        <v>40884</v>
      </c>
      <c r="B132" s="59">
        <v>2.02</v>
      </c>
    </row>
    <row r="133" spans="1:2" x14ac:dyDescent="0.25">
      <c r="A133" s="61">
        <v>40885</v>
      </c>
      <c r="B133" s="59">
        <v>1.99</v>
      </c>
    </row>
    <row r="134" spans="1:2" x14ac:dyDescent="0.25">
      <c r="A134" s="61">
        <v>40886</v>
      </c>
      <c r="B134" s="59">
        <v>2.0699999999999998</v>
      </c>
    </row>
    <row r="135" spans="1:2" x14ac:dyDescent="0.25">
      <c r="A135" s="61">
        <v>40889</v>
      </c>
      <c r="B135" s="59">
        <v>2.0299999999999998</v>
      </c>
    </row>
    <row r="136" spans="1:2" x14ac:dyDescent="0.25">
      <c r="A136" s="61">
        <v>40890</v>
      </c>
      <c r="B136" s="59">
        <v>1.96</v>
      </c>
    </row>
    <row r="137" spans="1:2" x14ac:dyDescent="0.25">
      <c r="A137" s="61">
        <v>40891</v>
      </c>
      <c r="B137" s="59">
        <v>1.92</v>
      </c>
    </row>
    <row r="138" spans="1:2" x14ac:dyDescent="0.25">
      <c r="A138" s="61">
        <v>40892</v>
      </c>
      <c r="B138" s="59">
        <v>1.92</v>
      </c>
    </row>
    <row r="139" spans="1:2" x14ac:dyDescent="0.25">
      <c r="A139" s="61">
        <v>40893</v>
      </c>
      <c r="B139" s="59">
        <v>1.86</v>
      </c>
    </row>
    <row r="140" spans="1:2" x14ac:dyDescent="0.25">
      <c r="A140" s="61">
        <v>40896</v>
      </c>
      <c r="B140" s="59">
        <v>1.82</v>
      </c>
    </row>
    <row r="141" spans="1:2" x14ac:dyDescent="0.25">
      <c r="A141" s="61">
        <v>40897</v>
      </c>
      <c r="B141" s="59">
        <v>1.94</v>
      </c>
    </row>
    <row r="142" spans="1:2" x14ac:dyDescent="0.25">
      <c r="A142" s="61">
        <v>40898</v>
      </c>
      <c r="B142" s="59">
        <v>1.98</v>
      </c>
    </row>
    <row r="143" spans="1:2" x14ac:dyDescent="0.25">
      <c r="A143" s="61">
        <v>40899</v>
      </c>
      <c r="B143" s="59">
        <v>1.97</v>
      </c>
    </row>
    <row r="144" spans="1:2" x14ac:dyDescent="0.25">
      <c r="A144" s="61">
        <v>40900</v>
      </c>
      <c r="B144" s="59">
        <v>2.0299999999999998</v>
      </c>
    </row>
    <row r="145" spans="1:2" x14ac:dyDescent="0.25">
      <c r="A145" s="61">
        <v>40903</v>
      </c>
      <c r="B145" s="58">
        <v>0</v>
      </c>
    </row>
    <row r="146" spans="1:2" x14ac:dyDescent="0.25">
      <c r="A146" s="61">
        <v>40904</v>
      </c>
      <c r="B146" s="59">
        <v>2.02</v>
      </c>
    </row>
    <row r="147" spans="1:2" x14ac:dyDescent="0.25">
      <c r="A147" s="61">
        <v>40905</v>
      </c>
      <c r="B147" s="59">
        <v>1.93</v>
      </c>
    </row>
    <row r="148" spans="1:2" x14ac:dyDescent="0.25">
      <c r="A148" s="61">
        <v>40906</v>
      </c>
      <c r="B148" s="59">
        <v>1.91</v>
      </c>
    </row>
    <row r="149" spans="1:2" x14ac:dyDescent="0.25">
      <c r="A149" s="61">
        <v>40907</v>
      </c>
      <c r="B149" s="59">
        <v>1.89</v>
      </c>
    </row>
    <row r="150" spans="1:2" x14ac:dyDescent="0.25">
      <c r="A150" s="61">
        <v>40910</v>
      </c>
      <c r="B150" s="58">
        <v>0</v>
      </c>
    </row>
    <row r="151" spans="1:2" x14ac:dyDescent="0.25">
      <c r="A151" s="61">
        <v>40911</v>
      </c>
      <c r="B151" s="59">
        <v>1.97</v>
      </c>
    </row>
    <row r="152" spans="1:2" x14ac:dyDescent="0.25">
      <c r="A152" s="61">
        <v>40912</v>
      </c>
      <c r="B152" s="59">
        <v>2</v>
      </c>
    </row>
    <row r="153" spans="1:2" x14ac:dyDescent="0.25">
      <c r="A153" s="61">
        <v>40913</v>
      </c>
      <c r="B153" s="59">
        <v>2.02</v>
      </c>
    </row>
    <row r="154" spans="1:2" x14ac:dyDescent="0.25">
      <c r="A154" s="61">
        <v>40914</v>
      </c>
      <c r="B154" s="59">
        <v>1.98</v>
      </c>
    </row>
    <row r="155" spans="1:2" x14ac:dyDescent="0.25">
      <c r="A155" s="61">
        <v>40917</v>
      </c>
      <c r="B155" s="59">
        <v>1.98</v>
      </c>
    </row>
    <row r="156" spans="1:2" x14ac:dyDescent="0.25">
      <c r="A156" s="61">
        <v>40918</v>
      </c>
      <c r="B156" s="59">
        <v>2</v>
      </c>
    </row>
    <row r="157" spans="1:2" x14ac:dyDescent="0.25">
      <c r="A157" s="61">
        <v>40919</v>
      </c>
      <c r="B157" s="59">
        <v>1.93</v>
      </c>
    </row>
    <row r="158" spans="1:2" x14ac:dyDescent="0.25">
      <c r="A158" s="61">
        <v>40920</v>
      </c>
      <c r="B158" s="59">
        <v>1.94</v>
      </c>
    </row>
    <row r="159" spans="1:2" x14ac:dyDescent="0.25">
      <c r="A159" s="61">
        <v>40921</v>
      </c>
      <c r="B159" s="59">
        <v>1.89</v>
      </c>
    </row>
    <row r="160" spans="1:2" x14ac:dyDescent="0.25">
      <c r="A160" s="61">
        <v>40924</v>
      </c>
      <c r="B160" s="58">
        <v>0</v>
      </c>
    </row>
    <row r="161" spans="1:2" x14ac:dyDescent="0.25">
      <c r="A161" s="61">
        <v>40925</v>
      </c>
      <c r="B161" s="59">
        <v>1.87</v>
      </c>
    </row>
    <row r="162" spans="1:2" x14ac:dyDescent="0.25">
      <c r="A162" s="61">
        <v>40926</v>
      </c>
      <c r="B162" s="59">
        <v>1.92</v>
      </c>
    </row>
    <row r="163" spans="1:2" x14ac:dyDescent="0.25">
      <c r="A163" s="61">
        <v>40927</v>
      </c>
      <c r="B163" s="59">
        <v>2.0099999999999998</v>
      </c>
    </row>
    <row r="164" spans="1:2" x14ac:dyDescent="0.25">
      <c r="A164" s="61">
        <v>40928</v>
      </c>
      <c r="B164" s="59">
        <v>2.0499999999999998</v>
      </c>
    </row>
    <row r="165" spans="1:2" x14ac:dyDescent="0.25">
      <c r="A165" s="61">
        <v>40931</v>
      </c>
      <c r="B165" s="59">
        <v>2.09</v>
      </c>
    </row>
    <row r="166" spans="1:2" x14ac:dyDescent="0.25">
      <c r="A166" s="61">
        <v>40932</v>
      </c>
      <c r="B166" s="59">
        <v>2.08</v>
      </c>
    </row>
    <row r="167" spans="1:2" x14ac:dyDescent="0.25">
      <c r="A167" s="61">
        <v>40933</v>
      </c>
      <c r="B167" s="59">
        <v>2.0099999999999998</v>
      </c>
    </row>
    <row r="168" spans="1:2" x14ac:dyDescent="0.25">
      <c r="A168" s="61">
        <v>40934</v>
      </c>
      <c r="B168" s="59">
        <v>1.96</v>
      </c>
    </row>
    <row r="169" spans="1:2" x14ac:dyDescent="0.25">
      <c r="A169" s="61">
        <v>40935</v>
      </c>
      <c r="B169" s="59">
        <v>1.93</v>
      </c>
    </row>
    <row r="170" spans="1:2" x14ac:dyDescent="0.25">
      <c r="A170" s="61">
        <v>40938</v>
      </c>
      <c r="B170" s="59">
        <v>1.87</v>
      </c>
    </row>
    <row r="171" spans="1:2" x14ac:dyDescent="0.25">
      <c r="A171" s="61">
        <v>40939</v>
      </c>
      <c r="B171" s="59">
        <v>1.83</v>
      </c>
    </row>
    <row r="172" spans="1:2" x14ac:dyDescent="0.25">
      <c r="A172" s="61">
        <v>40940</v>
      </c>
      <c r="B172" s="59">
        <v>1.87</v>
      </c>
    </row>
    <row r="173" spans="1:2" x14ac:dyDescent="0.25">
      <c r="A173" s="61">
        <v>40941</v>
      </c>
      <c r="B173" s="59">
        <v>1.86</v>
      </c>
    </row>
    <row r="174" spans="1:2" x14ac:dyDescent="0.25">
      <c r="A174" s="61">
        <v>40942</v>
      </c>
      <c r="B174" s="59">
        <v>1.97</v>
      </c>
    </row>
    <row r="175" spans="1:2" x14ac:dyDescent="0.25">
      <c r="A175" s="61">
        <v>40945</v>
      </c>
      <c r="B175" s="59">
        <v>1.93</v>
      </c>
    </row>
    <row r="176" spans="1:2" x14ac:dyDescent="0.25">
      <c r="A176" s="61">
        <v>40946</v>
      </c>
      <c r="B176" s="59">
        <v>2</v>
      </c>
    </row>
    <row r="177" spans="1:2" x14ac:dyDescent="0.25">
      <c r="A177" s="61">
        <v>40947</v>
      </c>
      <c r="B177" s="59">
        <v>2.0099999999999998</v>
      </c>
    </row>
    <row r="178" spans="1:2" x14ac:dyDescent="0.25">
      <c r="A178" s="61">
        <v>40948</v>
      </c>
      <c r="B178" s="59">
        <v>2.04</v>
      </c>
    </row>
    <row r="179" spans="1:2" x14ac:dyDescent="0.25">
      <c r="A179" s="61">
        <v>40949</v>
      </c>
      <c r="B179" s="59">
        <v>1.96</v>
      </c>
    </row>
    <row r="180" spans="1:2" x14ac:dyDescent="0.25">
      <c r="A180" s="61">
        <v>40952</v>
      </c>
      <c r="B180" s="59">
        <v>1.99</v>
      </c>
    </row>
    <row r="181" spans="1:2" x14ac:dyDescent="0.25">
      <c r="A181" s="61">
        <v>40953</v>
      </c>
      <c r="B181" s="59">
        <v>1.92</v>
      </c>
    </row>
    <row r="182" spans="1:2" x14ac:dyDescent="0.25">
      <c r="A182" s="61">
        <v>40954</v>
      </c>
      <c r="B182" s="59">
        <v>1.93</v>
      </c>
    </row>
    <row r="183" spans="1:2" x14ac:dyDescent="0.25">
      <c r="A183" s="61">
        <v>40955</v>
      </c>
      <c r="B183" s="59">
        <v>1.99</v>
      </c>
    </row>
    <row r="184" spans="1:2" x14ac:dyDescent="0.25">
      <c r="A184" s="61">
        <v>40956</v>
      </c>
      <c r="B184" s="59">
        <v>2.0099999999999998</v>
      </c>
    </row>
    <row r="185" spans="1:2" x14ac:dyDescent="0.25">
      <c r="A185" s="61">
        <v>40959</v>
      </c>
      <c r="B185" s="58">
        <v>0</v>
      </c>
    </row>
    <row r="186" spans="1:2" x14ac:dyDescent="0.25">
      <c r="A186" s="61">
        <v>40960</v>
      </c>
      <c r="B186" s="59">
        <v>2.0499999999999998</v>
      </c>
    </row>
    <row r="187" spans="1:2" x14ac:dyDescent="0.25">
      <c r="A187" s="61">
        <v>40961</v>
      </c>
      <c r="B187" s="59">
        <v>2.0099999999999998</v>
      </c>
    </row>
    <row r="188" spans="1:2" x14ac:dyDescent="0.25">
      <c r="A188" s="61">
        <v>40962</v>
      </c>
      <c r="B188" s="59">
        <v>1.99</v>
      </c>
    </row>
    <row r="189" spans="1:2" x14ac:dyDescent="0.25">
      <c r="A189" s="61">
        <v>40963</v>
      </c>
      <c r="B189" s="59">
        <v>1.98</v>
      </c>
    </row>
    <row r="190" spans="1:2" x14ac:dyDescent="0.25">
      <c r="A190" s="61">
        <v>40966</v>
      </c>
      <c r="B190" s="59">
        <v>1.92</v>
      </c>
    </row>
    <row r="191" spans="1:2" x14ac:dyDescent="0.25">
      <c r="A191" s="61">
        <v>40967</v>
      </c>
      <c r="B191" s="59">
        <v>1.94</v>
      </c>
    </row>
    <row r="192" spans="1:2" x14ac:dyDescent="0.25">
      <c r="A192" s="61">
        <v>40968</v>
      </c>
      <c r="B192" s="59">
        <v>1.98</v>
      </c>
    </row>
    <row r="193" spans="1:2" x14ac:dyDescent="0.25">
      <c r="A193" s="61">
        <v>40969</v>
      </c>
      <c r="B193" s="59">
        <v>2.0299999999999998</v>
      </c>
    </row>
    <row r="194" spans="1:2" x14ac:dyDescent="0.25">
      <c r="A194" s="61">
        <v>40970</v>
      </c>
      <c r="B194" s="59">
        <v>1.99</v>
      </c>
    </row>
    <row r="195" spans="1:2" x14ac:dyDescent="0.25">
      <c r="A195" s="61">
        <v>40973</v>
      </c>
      <c r="B195" s="59">
        <v>2</v>
      </c>
    </row>
    <row r="196" spans="1:2" x14ac:dyDescent="0.25">
      <c r="A196" s="61">
        <v>40974</v>
      </c>
      <c r="B196" s="59">
        <v>1.96</v>
      </c>
    </row>
    <row r="197" spans="1:2" x14ac:dyDescent="0.25">
      <c r="A197" s="61">
        <v>40975</v>
      </c>
      <c r="B197" s="59">
        <v>1.98</v>
      </c>
    </row>
    <row r="198" spans="1:2" x14ac:dyDescent="0.25">
      <c r="A198" s="61">
        <v>40976</v>
      </c>
      <c r="B198" s="59">
        <v>2.0299999999999998</v>
      </c>
    </row>
    <row r="199" spans="1:2" x14ac:dyDescent="0.25">
      <c r="A199" s="61">
        <v>40977</v>
      </c>
      <c r="B199" s="59">
        <v>2.04</v>
      </c>
    </row>
    <row r="200" spans="1:2" x14ac:dyDescent="0.25">
      <c r="A200" s="61">
        <v>40980</v>
      </c>
      <c r="B200" s="59">
        <v>2.04</v>
      </c>
    </row>
    <row r="201" spans="1:2" x14ac:dyDescent="0.25">
      <c r="A201" s="61">
        <v>40981</v>
      </c>
      <c r="B201" s="59">
        <v>2.14</v>
      </c>
    </row>
    <row r="202" spans="1:2" x14ac:dyDescent="0.25">
      <c r="A202" s="61">
        <v>40982</v>
      </c>
      <c r="B202" s="59">
        <v>2.29</v>
      </c>
    </row>
    <row r="203" spans="1:2" x14ac:dyDescent="0.25">
      <c r="A203" s="61">
        <v>40983</v>
      </c>
      <c r="B203" s="59">
        <v>2.29</v>
      </c>
    </row>
    <row r="204" spans="1:2" x14ac:dyDescent="0.25">
      <c r="A204" s="61">
        <v>40984</v>
      </c>
      <c r="B204" s="59">
        <v>2.31</v>
      </c>
    </row>
    <row r="205" spans="1:2" x14ac:dyDescent="0.25">
      <c r="A205" s="61">
        <v>40987</v>
      </c>
      <c r="B205" s="59">
        <v>2.39</v>
      </c>
    </row>
    <row r="206" spans="1:2" x14ac:dyDescent="0.25">
      <c r="A206" s="61">
        <v>40988</v>
      </c>
      <c r="B206" s="59">
        <v>2.38</v>
      </c>
    </row>
    <row r="207" spans="1:2" x14ac:dyDescent="0.25">
      <c r="A207" s="61">
        <v>40989</v>
      </c>
      <c r="B207" s="59">
        <v>2.31</v>
      </c>
    </row>
    <row r="208" spans="1:2" x14ac:dyDescent="0.25">
      <c r="A208" s="61">
        <v>40990</v>
      </c>
      <c r="B208" s="59">
        <v>2.29</v>
      </c>
    </row>
    <row r="209" spans="1:2" x14ac:dyDescent="0.25">
      <c r="A209" s="61">
        <v>40991</v>
      </c>
      <c r="B209" s="59">
        <v>2.25</v>
      </c>
    </row>
    <row r="210" spans="1:2" x14ac:dyDescent="0.25">
      <c r="A210" s="61">
        <v>40994</v>
      </c>
      <c r="B210" s="59">
        <v>2.2599999999999998</v>
      </c>
    </row>
    <row r="211" spans="1:2" x14ac:dyDescent="0.25">
      <c r="A211" s="61">
        <v>40995</v>
      </c>
      <c r="B211" s="59">
        <v>2.2000000000000002</v>
      </c>
    </row>
    <row r="212" spans="1:2" x14ac:dyDescent="0.25">
      <c r="A212" s="61">
        <v>40996</v>
      </c>
      <c r="B212" s="59">
        <v>2.21</v>
      </c>
    </row>
    <row r="213" spans="1:2" x14ac:dyDescent="0.25">
      <c r="A213" s="61">
        <v>40997</v>
      </c>
      <c r="B213" s="59">
        <v>2.1800000000000002</v>
      </c>
    </row>
    <row r="214" spans="1:2" x14ac:dyDescent="0.25">
      <c r="A214" s="61">
        <v>40998</v>
      </c>
      <c r="B214" s="59">
        <v>2.23</v>
      </c>
    </row>
    <row r="215" spans="1:2" x14ac:dyDescent="0.25">
      <c r="A215" s="61">
        <v>41001</v>
      </c>
      <c r="B215" s="59">
        <v>2.2200000000000002</v>
      </c>
    </row>
    <row r="216" spans="1:2" x14ac:dyDescent="0.25">
      <c r="A216" s="61">
        <v>41002</v>
      </c>
      <c r="B216" s="59">
        <v>2.2999999999999998</v>
      </c>
    </row>
    <row r="217" spans="1:2" x14ac:dyDescent="0.25">
      <c r="A217" s="61">
        <v>41003</v>
      </c>
      <c r="B217" s="59">
        <v>2.25</v>
      </c>
    </row>
    <row r="218" spans="1:2" x14ac:dyDescent="0.25">
      <c r="A218" s="61">
        <v>41004</v>
      </c>
      <c r="B218" s="59">
        <v>2.19</v>
      </c>
    </row>
    <row r="219" spans="1:2" x14ac:dyDescent="0.25">
      <c r="A219" s="61">
        <v>41005</v>
      </c>
      <c r="B219" s="59">
        <v>2.0699999999999998</v>
      </c>
    </row>
    <row r="220" spans="1:2" x14ac:dyDescent="0.25">
      <c r="A220" s="61">
        <v>41008</v>
      </c>
      <c r="B220" s="59">
        <v>2.06</v>
      </c>
    </row>
    <row r="221" spans="1:2" x14ac:dyDescent="0.25">
      <c r="A221" s="61">
        <v>41009</v>
      </c>
      <c r="B221" s="59">
        <v>2.0099999999999998</v>
      </c>
    </row>
    <row r="222" spans="1:2" x14ac:dyDescent="0.25">
      <c r="A222" s="61">
        <v>41010</v>
      </c>
      <c r="B222" s="59">
        <v>2.0499999999999998</v>
      </c>
    </row>
    <row r="223" spans="1:2" x14ac:dyDescent="0.25">
      <c r="A223" s="61">
        <v>41011</v>
      </c>
      <c r="B223" s="59">
        <v>2.08</v>
      </c>
    </row>
    <row r="224" spans="1:2" x14ac:dyDescent="0.25">
      <c r="A224" s="61">
        <v>41012</v>
      </c>
      <c r="B224" s="59">
        <v>2.02</v>
      </c>
    </row>
    <row r="225" spans="1:2" x14ac:dyDescent="0.25">
      <c r="A225" s="61">
        <v>41015</v>
      </c>
      <c r="B225" s="59">
        <v>2</v>
      </c>
    </row>
    <row r="226" spans="1:2" x14ac:dyDescent="0.25">
      <c r="A226" s="61">
        <v>41016</v>
      </c>
      <c r="B226" s="59">
        <v>2.0299999999999998</v>
      </c>
    </row>
    <row r="227" spans="1:2" x14ac:dyDescent="0.25">
      <c r="A227" s="61">
        <v>41017</v>
      </c>
      <c r="B227" s="59">
        <v>2</v>
      </c>
    </row>
    <row r="228" spans="1:2" x14ac:dyDescent="0.25">
      <c r="A228" s="61">
        <v>41018</v>
      </c>
      <c r="B228" s="59">
        <v>1.98</v>
      </c>
    </row>
    <row r="229" spans="1:2" x14ac:dyDescent="0.25">
      <c r="A229" s="61">
        <v>41019</v>
      </c>
      <c r="B229" s="59">
        <v>1.99</v>
      </c>
    </row>
    <row r="230" spans="1:2" x14ac:dyDescent="0.25">
      <c r="A230" s="61">
        <v>41022</v>
      </c>
      <c r="B230" s="59">
        <v>1.96</v>
      </c>
    </row>
    <row r="231" spans="1:2" x14ac:dyDescent="0.25">
      <c r="A231" s="61">
        <v>41023</v>
      </c>
      <c r="B231" s="59">
        <v>2</v>
      </c>
    </row>
    <row r="232" spans="1:2" x14ac:dyDescent="0.25">
      <c r="A232" s="61">
        <v>41024</v>
      </c>
      <c r="B232" s="59">
        <v>2.0099999999999998</v>
      </c>
    </row>
    <row r="233" spans="1:2" x14ac:dyDescent="0.25">
      <c r="A233" s="61">
        <v>41025</v>
      </c>
      <c r="B233" s="59">
        <v>1.98</v>
      </c>
    </row>
    <row r="234" spans="1:2" x14ac:dyDescent="0.25">
      <c r="A234" s="61">
        <v>41026</v>
      </c>
      <c r="B234" s="59">
        <v>1.96</v>
      </c>
    </row>
    <row r="235" spans="1:2" x14ac:dyDescent="0.25">
      <c r="A235" s="61">
        <v>41029</v>
      </c>
      <c r="B235" s="59">
        <v>1.95</v>
      </c>
    </row>
    <row r="236" spans="1:2" x14ac:dyDescent="0.25">
      <c r="A236" s="61">
        <v>41030</v>
      </c>
      <c r="B236" s="59">
        <v>1.98</v>
      </c>
    </row>
    <row r="237" spans="1:2" x14ac:dyDescent="0.25">
      <c r="A237" s="61">
        <v>41031</v>
      </c>
      <c r="B237" s="59">
        <v>1.96</v>
      </c>
    </row>
    <row r="238" spans="1:2" x14ac:dyDescent="0.25">
      <c r="A238" s="61">
        <v>41032</v>
      </c>
      <c r="B238" s="59">
        <v>1.96</v>
      </c>
    </row>
    <row r="239" spans="1:2" x14ac:dyDescent="0.25">
      <c r="A239" s="61">
        <v>41033</v>
      </c>
      <c r="B239" s="59">
        <v>1.91</v>
      </c>
    </row>
    <row r="240" spans="1:2" x14ac:dyDescent="0.25">
      <c r="A240" s="61">
        <v>41036</v>
      </c>
      <c r="B240" s="59">
        <v>1.92</v>
      </c>
    </row>
    <row r="241" spans="1:2" x14ac:dyDescent="0.25">
      <c r="A241" s="61">
        <v>41037</v>
      </c>
      <c r="B241" s="59">
        <v>1.88</v>
      </c>
    </row>
    <row r="242" spans="1:2" x14ac:dyDescent="0.25">
      <c r="A242" s="61">
        <v>41038</v>
      </c>
      <c r="B242" s="59">
        <v>1.87</v>
      </c>
    </row>
    <row r="243" spans="1:2" x14ac:dyDescent="0.25">
      <c r="A243" s="61">
        <v>41039</v>
      </c>
      <c r="B243" s="59">
        <v>1.89</v>
      </c>
    </row>
    <row r="244" spans="1:2" x14ac:dyDescent="0.25">
      <c r="A244" s="61">
        <v>41040</v>
      </c>
      <c r="B244" s="59">
        <v>1.84</v>
      </c>
    </row>
    <row r="245" spans="1:2" x14ac:dyDescent="0.25">
      <c r="A245" s="61">
        <v>41043</v>
      </c>
      <c r="B245" s="59">
        <v>1.78</v>
      </c>
    </row>
    <row r="246" spans="1:2" x14ac:dyDescent="0.25">
      <c r="A246" s="61">
        <v>41044</v>
      </c>
      <c r="B246" s="59">
        <v>1.76</v>
      </c>
    </row>
    <row r="247" spans="1:2" x14ac:dyDescent="0.25">
      <c r="A247" s="61">
        <v>41045</v>
      </c>
      <c r="B247" s="59">
        <v>1.76</v>
      </c>
    </row>
    <row r="248" spans="1:2" x14ac:dyDescent="0.25">
      <c r="A248" s="61">
        <v>41046</v>
      </c>
      <c r="B248" s="59">
        <v>1.7</v>
      </c>
    </row>
    <row r="249" spans="1:2" x14ac:dyDescent="0.25">
      <c r="A249" s="61">
        <v>41047</v>
      </c>
      <c r="B249" s="59">
        <v>1.71</v>
      </c>
    </row>
    <row r="250" spans="1:2" x14ac:dyDescent="0.25">
      <c r="A250" s="61">
        <v>41050</v>
      </c>
      <c r="B250" s="59">
        <v>1.75</v>
      </c>
    </row>
    <row r="251" spans="1:2" x14ac:dyDescent="0.25">
      <c r="A251" s="61">
        <v>41051</v>
      </c>
      <c r="B251" s="59">
        <v>1.79</v>
      </c>
    </row>
    <row r="252" spans="1:2" x14ac:dyDescent="0.25">
      <c r="A252" s="61">
        <v>41052</v>
      </c>
      <c r="B252" s="59">
        <v>1.73</v>
      </c>
    </row>
    <row r="253" spans="1:2" x14ac:dyDescent="0.25">
      <c r="A253" s="61">
        <v>41053</v>
      </c>
      <c r="B253" s="59">
        <v>1.77</v>
      </c>
    </row>
    <row r="254" spans="1:2" x14ac:dyDescent="0.25">
      <c r="A254" s="61">
        <v>41054</v>
      </c>
      <c r="B254" s="59">
        <v>1.75</v>
      </c>
    </row>
    <row r="255" spans="1:2" x14ac:dyDescent="0.25">
      <c r="A255" s="61">
        <v>41057</v>
      </c>
      <c r="B255" s="58">
        <v>0</v>
      </c>
    </row>
    <row r="256" spans="1:2" x14ac:dyDescent="0.25">
      <c r="A256" s="61">
        <v>41058</v>
      </c>
      <c r="B256" s="59">
        <v>1.74</v>
      </c>
    </row>
    <row r="257" spans="1:2" x14ac:dyDescent="0.25">
      <c r="A257" s="61">
        <v>41059</v>
      </c>
      <c r="B257" s="59">
        <v>1.63</v>
      </c>
    </row>
    <row r="258" spans="1:2" x14ac:dyDescent="0.25">
      <c r="A258" s="61">
        <v>41060</v>
      </c>
      <c r="B258" s="59">
        <v>1.59</v>
      </c>
    </row>
    <row r="259" spans="1:2" x14ac:dyDescent="0.25">
      <c r="A259" s="61">
        <v>41061</v>
      </c>
      <c r="B259" s="59">
        <v>1.47</v>
      </c>
    </row>
    <row r="260" spans="1:2" x14ac:dyDescent="0.25">
      <c r="A260" s="61">
        <v>41064</v>
      </c>
      <c r="B260" s="59">
        <v>1.53</v>
      </c>
    </row>
    <row r="261" spans="1:2" x14ac:dyDescent="0.25">
      <c r="A261" s="61">
        <v>41065</v>
      </c>
      <c r="B261" s="59">
        <v>1.57</v>
      </c>
    </row>
    <row r="262" spans="1:2" x14ac:dyDescent="0.25">
      <c r="A262" s="61">
        <v>41066</v>
      </c>
      <c r="B262" s="59">
        <v>1.66</v>
      </c>
    </row>
    <row r="263" spans="1:2" x14ac:dyDescent="0.25">
      <c r="A263" s="61">
        <v>41067</v>
      </c>
      <c r="B263" s="59">
        <v>1.66</v>
      </c>
    </row>
    <row r="264" spans="1:2" x14ac:dyDescent="0.25">
      <c r="A264" s="61">
        <v>41068</v>
      </c>
      <c r="B264" s="59">
        <v>1.65</v>
      </c>
    </row>
    <row r="265" spans="1:2" x14ac:dyDescent="0.25">
      <c r="A265" s="61">
        <v>41071</v>
      </c>
      <c r="B265" s="59">
        <v>1.6</v>
      </c>
    </row>
    <row r="266" spans="1:2" x14ac:dyDescent="0.25">
      <c r="A266" s="61">
        <v>41072</v>
      </c>
      <c r="B266" s="59">
        <v>1.67</v>
      </c>
    </row>
    <row r="267" spans="1:2" x14ac:dyDescent="0.25">
      <c r="A267" s="61">
        <v>41073</v>
      </c>
      <c r="B267" s="59">
        <v>1.61</v>
      </c>
    </row>
    <row r="268" spans="1:2" x14ac:dyDescent="0.25">
      <c r="A268" s="61">
        <v>41074</v>
      </c>
      <c r="B268" s="59">
        <v>1.64</v>
      </c>
    </row>
    <row r="269" spans="1:2" x14ac:dyDescent="0.25">
      <c r="A269" s="61">
        <v>41075</v>
      </c>
      <c r="B269" s="59">
        <v>1.6</v>
      </c>
    </row>
    <row r="270" spans="1:2" x14ac:dyDescent="0.25">
      <c r="A270" s="61">
        <v>41078</v>
      </c>
      <c r="B270" s="59">
        <v>1.59</v>
      </c>
    </row>
    <row r="271" spans="1:2" x14ac:dyDescent="0.25">
      <c r="A271" s="61">
        <v>41079</v>
      </c>
      <c r="B271" s="59">
        <v>1.64</v>
      </c>
    </row>
    <row r="272" spans="1:2" x14ac:dyDescent="0.25">
      <c r="A272" s="61">
        <v>41080</v>
      </c>
      <c r="B272" s="59">
        <v>1.65</v>
      </c>
    </row>
    <row r="273" spans="1:2" x14ac:dyDescent="0.25">
      <c r="A273" s="61">
        <v>41081</v>
      </c>
      <c r="B273" s="59">
        <v>1.63</v>
      </c>
    </row>
    <row r="274" spans="1:2" x14ac:dyDescent="0.25">
      <c r="A274" s="61">
        <v>41082</v>
      </c>
      <c r="B274" s="59">
        <v>1.69</v>
      </c>
    </row>
    <row r="275" spans="1:2" x14ac:dyDescent="0.25">
      <c r="A275" s="61">
        <v>41085</v>
      </c>
      <c r="B275" s="59">
        <v>1.63</v>
      </c>
    </row>
    <row r="276" spans="1:2" x14ac:dyDescent="0.25">
      <c r="A276" s="61">
        <v>41086</v>
      </c>
      <c r="B276" s="59">
        <v>1.66</v>
      </c>
    </row>
    <row r="277" spans="1:2" x14ac:dyDescent="0.25">
      <c r="A277" s="61">
        <v>41087</v>
      </c>
      <c r="B277" s="59">
        <v>1.65</v>
      </c>
    </row>
    <row r="278" spans="1:2" x14ac:dyDescent="0.25">
      <c r="A278" s="61">
        <v>41088</v>
      </c>
      <c r="B278" s="59">
        <v>1.6</v>
      </c>
    </row>
    <row r="279" spans="1:2" x14ac:dyDescent="0.25">
      <c r="A279" s="61">
        <v>41089</v>
      </c>
      <c r="B279" s="59">
        <v>1.67</v>
      </c>
    </row>
    <row r="280" spans="1:2" x14ac:dyDescent="0.25">
      <c r="A280" s="61">
        <v>41092</v>
      </c>
      <c r="B280" s="59">
        <v>1.61</v>
      </c>
    </row>
    <row r="281" spans="1:2" x14ac:dyDescent="0.25">
      <c r="A281" s="61">
        <v>41093</v>
      </c>
      <c r="B281" s="59">
        <v>1.65</v>
      </c>
    </row>
    <row r="282" spans="1:2" x14ac:dyDescent="0.25">
      <c r="A282" s="61">
        <v>41094</v>
      </c>
      <c r="B282" s="58">
        <v>0</v>
      </c>
    </row>
    <row r="283" spans="1:2" x14ac:dyDescent="0.25">
      <c r="A283" s="61">
        <v>41095</v>
      </c>
      <c r="B283" s="59">
        <v>1.62</v>
      </c>
    </row>
    <row r="284" spans="1:2" x14ac:dyDescent="0.25">
      <c r="A284" s="61">
        <v>41096</v>
      </c>
      <c r="B284" s="59">
        <v>1.57</v>
      </c>
    </row>
    <row r="285" spans="1:2" x14ac:dyDescent="0.25">
      <c r="A285" s="61">
        <v>41099</v>
      </c>
      <c r="B285" s="59">
        <v>1.53</v>
      </c>
    </row>
    <row r="286" spans="1:2" x14ac:dyDescent="0.25">
      <c r="A286" s="61">
        <v>41100</v>
      </c>
      <c r="B286" s="59">
        <v>1.53</v>
      </c>
    </row>
    <row r="287" spans="1:2" x14ac:dyDescent="0.25">
      <c r="A287" s="61">
        <v>41101</v>
      </c>
      <c r="B287" s="59">
        <v>1.54</v>
      </c>
    </row>
    <row r="288" spans="1:2" x14ac:dyDescent="0.25">
      <c r="A288" s="61">
        <v>41102</v>
      </c>
      <c r="B288" s="59">
        <v>1.5</v>
      </c>
    </row>
    <row r="289" spans="1:2" x14ac:dyDescent="0.25">
      <c r="A289" s="61">
        <v>41103</v>
      </c>
      <c r="B289" s="59">
        <v>1.52</v>
      </c>
    </row>
    <row r="290" spans="1:2" x14ac:dyDescent="0.25">
      <c r="A290" s="61">
        <v>41106</v>
      </c>
      <c r="B290" s="59">
        <v>1.5</v>
      </c>
    </row>
    <row r="291" spans="1:2" x14ac:dyDescent="0.25">
      <c r="A291" s="61">
        <v>41107</v>
      </c>
      <c r="B291" s="59">
        <v>1.53</v>
      </c>
    </row>
    <row r="292" spans="1:2" x14ac:dyDescent="0.25">
      <c r="A292" s="61">
        <v>41108</v>
      </c>
      <c r="B292" s="59">
        <v>1.52</v>
      </c>
    </row>
    <row r="293" spans="1:2" x14ac:dyDescent="0.25">
      <c r="A293" s="61">
        <v>41109</v>
      </c>
      <c r="B293" s="59">
        <v>1.54</v>
      </c>
    </row>
    <row r="294" spans="1:2" x14ac:dyDescent="0.25">
      <c r="A294" s="61">
        <v>41110</v>
      </c>
      <c r="B294" s="59">
        <v>1.49</v>
      </c>
    </row>
    <row r="295" spans="1:2" x14ac:dyDescent="0.25">
      <c r="A295" s="61">
        <v>41113</v>
      </c>
      <c r="B295" s="59">
        <v>1.47</v>
      </c>
    </row>
    <row r="296" spans="1:2" x14ac:dyDescent="0.25">
      <c r="A296" s="61">
        <v>41114</v>
      </c>
      <c r="B296" s="59">
        <v>1.44</v>
      </c>
    </row>
    <row r="297" spans="1:2" x14ac:dyDescent="0.25">
      <c r="A297" s="61">
        <v>41115</v>
      </c>
      <c r="B297" s="59">
        <v>1.43</v>
      </c>
    </row>
    <row r="298" spans="1:2" x14ac:dyDescent="0.25">
      <c r="A298" s="61">
        <v>41116</v>
      </c>
      <c r="B298" s="59">
        <v>1.45</v>
      </c>
    </row>
    <row r="299" spans="1:2" x14ac:dyDescent="0.25">
      <c r="A299" s="61">
        <v>41117</v>
      </c>
      <c r="B299" s="59">
        <v>1.58</v>
      </c>
    </row>
    <row r="300" spans="1:2" x14ac:dyDescent="0.25">
      <c r="A300" s="61">
        <v>41120</v>
      </c>
      <c r="B300" s="59">
        <v>1.53</v>
      </c>
    </row>
    <row r="301" spans="1:2" x14ac:dyDescent="0.25">
      <c r="A301" s="61">
        <v>41121</v>
      </c>
      <c r="B301" s="59">
        <v>1.51</v>
      </c>
    </row>
    <row r="302" spans="1:2" x14ac:dyDescent="0.25">
      <c r="A302" s="61">
        <v>41122</v>
      </c>
      <c r="B302" s="59">
        <v>1.56</v>
      </c>
    </row>
    <row r="303" spans="1:2" x14ac:dyDescent="0.25">
      <c r="A303" s="61">
        <v>41123</v>
      </c>
      <c r="B303" s="59">
        <v>1.51</v>
      </c>
    </row>
    <row r="304" spans="1:2" x14ac:dyDescent="0.25">
      <c r="A304" s="61">
        <v>41124</v>
      </c>
      <c r="B304" s="59">
        <v>1.6</v>
      </c>
    </row>
    <row r="305" spans="1:2" x14ac:dyDescent="0.25">
      <c r="A305" s="61">
        <v>41127</v>
      </c>
      <c r="B305" s="59">
        <v>1.59</v>
      </c>
    </row>
    <row r="306" spans="1:2" x14ac:dyDescent="0.25">
      <c r="A306" s="61">
        <v>41128</v>
      </c>
      <c r="B306" s="59">
        <v>1.66</v>
      </c>
    </row>
    <row r="307" spans="1:2" x14ac:dyDescent="0.25">
      <c r="A307" s="61">
        <v>41129</v>
      </c>
      <c r="B307" s="59">
        <v>1.68</v>
      </c>
    </row>
    <row r="308" spans="1:2" x14ac:dyDescent="0.25">
      <c r="A308" s="61">
        <v>41130</v>
      </c>
      <c r="B308" s="59">
        <v>1.69</v>
      </c>
    </row>
    <row r="309" spans="1:2" x14ac:dyDescent="0.25">
      <c r="A309" s="61">
        <v>41131</v>
      </c>
      <c r="B309" s="59">
        <v>1.65</v>
      </c>
    </row>
    <row r="310" spans="1:2" x14ac:dyDescent="0.25">
      <c r="A310" s="61">
        <v>41134</v>
      </c>
      <c r="B310" s="59">
        <v>1.65</v>
      </c>
    </row>
    <row r="311" spans="1:2" x14ac:dyDescent="0.25">
      <c r="A311" s="61">
        <v>41135</v>
      </c>
      <c r="B311" s="59">
        <v>1.73</v>
      </c>
    </row>
    <row r="312" spans="1:2" x14ac:dyDescent="0.25">
      <c r="A312" s="61">
        <v>41136</v>
      </c>
      <c r="B312" s="59">
        <v>1.8</v>
      </c>
    </row>
    <row r="313" spans="1:2" x14ac:dyDescent="0.25">
      <c r="A313" s="61">
        <v>41137</v>
      </c>
      <c r="B313" s="59">
        <v>1.83</v>
      </c>
    </row>
    <row r="314" spans="1:2" x14ac:dyDescent="0.25">
      <c r="A314" s="61">
        <v>41138</v>
      </c>
      <c r="B314" s="59">
        <v>1.81</v>
      </c>
    </row>
    <row r="315" spans="1:2" x14ac:dyDescent="0.25">
      <c r="A315" s="61">
        <v>41141</v>
      </c>
      <c r="B315" s="59">
        <v>1.82</v>
      </c>
    </row>
    <row r="316" spans="1:2" x14ac:dyDescent="0.25">
      <c r="A316" s="61">
        <v>41142</v>
      </c>
      <c r="B316" s="59">
        <v>1.8</v>
      </c>
    </row>
    <row r="317" spans="1:2" x14ac:dyDescent="0.25">
      <c r="A317" s="61">
        <v>41143</v>
      </c>
      <c r="B317" s="59">
        <v>1.71</v>
      </c>
    </row>
    <row r="318" spans="1:2" x14ac:dyDescent="0.25">
      <c r="A318" s="61">
        <v>41144</v>
      </c>
      <c r="B318" s="59">
        <v>1.68</v>
      </c>
    </row>
    <row r="319" spans="1:2" x14ac:dyDescent="0.25">
      <c r="A319" s="61">
        <v>41145</v>
      </c>
      <c r="B319" s="59">
        <v>1.68</v>
      </c>
    </row>
    <row r="320" spans="1:2" x14ac:dyDescent="0.25">
      <c r="A320" s="61">
        <v>41148</v>
      </c>
      <c r="B320" s="59">
        <v>1.65</v>
      </c>
    </row>
    <row r="321" spans="1:2" x14ac:dyDescent="0.25">
      <c r="A321" s="61">
        <v>41149</v>
      </c>
      <c r="B321" s="59">
        <v>1.64</v>
      </c>
    </row>
    <row r="322" spans="1:2" x14ac:dyDescent="0.25">
      <c r="A322" s="61">
        <v>41150</v>
      </c>
      <c r="B322" s="59">
        <v>1.66</v>
      </c>
    </row>
    <row r="323" spans="1:2" x14ac:dyDescent="0.25">
      <c r="A323" s="61">
        <v>41151</v>
      </c>
      <c r="B323" s="59">
        <v>1.63</v>
      </c>
    </row>
    <row r="324" spans="1:2" x14ac:dyDescent="0.25">
      <c r="A324" s="61">
        <v>41152</v>
      </c>
      <c r="B324" s="59">
        <v>1.57</v>
      </c>
    </row>
    <row r="325" spans="1:2" x14ac:dyDescent="0.25">
      <c r="A325" s="61">
        <v>41155</v>
      </c>
      <c r="B325" s="58">
        <v>0</v>
      </c>
    </row>
    <row r="326" spans="1:2" x14ac:dyDescent="0.25">
      <c r="A326" s="61">
        <v>41156</v>
      </c>
      <c r="B326" s="59">
        <v>1.59</v>
      </c>
    </row>
    <row r="327" spans="1:2" x14ac:dyDescent="0.25">
      <c r="A327" s="61">
        <v>41157</v>
      </c>
      <c r="B327" s="59">
        <v>1.6</v>
      </c>
    </row>
    <row r="328" spans="1:2" x14ac:dyDescent="0.25">
      <c r="A328" s="61">
        <v>41158</v>
      </c>
      <c r="B328" s="59">
        <v>1.68</v>
      </c>
    </row>
    <row r="329" spans="1:2" x14ac:dyDescent="0.25">
      <c r="A329" s="61">
        <v>41159</v>
      </c>
      <c r="B329" s="59">
        <v>1.67</v>
      </c>
    </row>
    <row r="330" spans="1:2" x14ac:dyDescent="0.25">
      <c r="A330" s="61">
        <v>41162</v>
      </c>
      <c r="B330" s="59">
        <v>1.68</v>
      </c>
    </row>
    <row r="331" spans="1:2" x14ac:dyDescent="0.25">
      <c r="A331" s="61">
        <v>41163</v>
      </c>
      <c r="B331" s="59">
        <v>1.7</v>
      </c>
    </row>
    <row r="332" spans="1:2" x14ac:dyDescent="0.25">
      <c r="A332" s="61">
        <v>41164</v>
      </c>
      <c r="B332" s="59">
        <v>1.77</v>
      </c>
    </row>
    <row r="333" spans="1:2" x14ac:dyDescent="0.25">
      <c r="A333" s="61">
        <v>41165</v>
      </c>
      <c r="B333" s="59">
        <v>1.75</v>
      </c>
    </row>
    <row r="334" spans="1:2" x14ac:dyDescent="0.25">
      <c r="A334" s="61">
        <v>41166</v>
      </c>
      <c r="B334" s="59">
        <v>1.88</v>
      </c>
    </row>
    <row r="335" spans="1:2" x14ac:dyDescent="0.25">
      <c r="A335" s="61">
        <v>41169</v>
      </c>
      <c r="B335" s="59">
        <v>1.85</v>
      </c>
    </row>
    <row r="336" spans="1:2" x14ac:dyDescent="0.25">
      <c r="A336" s="61">
        <v>41170</v>
      </c>
      <c r="B336" s="59">
        <v>1.82</v>
      </c>
    </row>
    <row r="337" spans="1:2" x14ac:dyDescent="0.25">
      <c r="A337" s="61">
        <v>41171</v>
      </c>
      <c r="B337" s="59">
        <v>1.79</v>
      </c>
    </row>
    <row r="338" spans="1:2" x14ac:dyDescent="0.25">
      <c r="A338" s="61">
        <v>41172</v>
      </c>
      <c r="B338" s="59">
        <v>1.8</v>
      </c>
    </row>
    <row r="339" spans="1:2" x14ac:dyDescent="0.25">
      <c r="A339" s="61">
        <v>41173</v>
      </c>
      <c r="B339" s="59">
        <v>1.77</v>
      </c>
    </row>
    <row r="340" spans="1:2" x14ac:dyDescent="0.25">
      <c r="A340" s="61">
        <v>41176</v>
      </c>
      <c r="B340" s="59">
        <v>1.74</v>
      </c>
    </row>
    <row r="341" spans="1:2" x14ac:dyDescent="0.25">
      <c r="A341" s="61">
        <v>41177</v>
      </c>
      <c r="B341" s="59">
        <v>1.7</v>
      </c>
    </row>
    <row r="342" spans="1:2" x14ac:dyDescent="0.25">
      <c r="A342" s="61">
        <v>41178</v>
      </c>
      <c r="B342" s="59">
        <v>1.64</v>
      </c>
    </row>
    <row r="343" spans="1:2" x14ac:dyDescent="0.25">
      <c r="A343" s="61">
        <v>41179</v>
      </c>
      <c r="B343" s="59">
        <v>1.66</v>
      </c>
    </row>
    <row r="344" spans="1:2" x14ac:dyDescent="0.25">
      <c r="A344" s="61">
        <v>41180</v>
      </c>
      <c r="B344" s="59">
        <v>1.65</v>
      </c>
    </row>
    <row r="345" spans="1:2" x14ac:dyDescent="0.25">
      <c r="A345" s="61">
        <v>41183</v>
      </c>
      <c r="B345" s="59">
        <v>1.64</v>
      </c>
    </row>
    <row r="346" spans="1:2" x14ac:dyDescent="0.25">
      <c r="A346" s="61">
        <v>41184</v>
      </c>
      <c r="B346" s="59">
        <v>1.64</v>
      </c>
    </row>
    <row r="347" spans="1:2" x14ac:dyDescent="0.25">
      <c r="A347" s="61">
        <v>41185</v>
      </c>
      <c r="B347" s="59">
        <v>1.64</v>
      </c>
    </row>
    <row r="348" spans="1:2" x14ac:dyDescent="0.25">
      <c r="A348" s="61">
        <v>41186</v>
      </c>
      <c r="B348" s="59">
        <v>1.7</v>
      </c>
    </row>
    <row r="349" spans="1:2" x14ac:dyDescent="0.25">
      <c r="A349" s="61">
        <v>41187</v>
      </c>
      <c r="B349" s="59">
        <v>1.75</v>
      </c>
    </row>
    <row r="350" spans="1:2" x14ac:dyDescent="0.25">
      <c r="A350" s="61">
        <v>41190</v>
      </c>
      <c r="B350" s="58">
        <v>0</v>
      </c>
    </row>
    <row r="351" spans="1:2" x14ac:dyDescent="0.25">
      <c r="A351" s="61">
        <v>41191</v>
      </c>
      <c r="B351" s="59">
        <v>1.74</v>
      </c>
    </row>
    <row r="352" spans="1:2" x14ac:dyDescent="0.25">
      <c r="A352" s="61">
        <v>41192</v>
      </c>
      <c r="B352" s="59">
        <v>1.72</v>
      </c>
    </row>
    <row r="353" spans="1:2" x14ac:dyDescent="0.25">
      <c r="A353" s="61">
        <v>41193</v>
      </c>
      <c r="B353" s="59">
        <v>1.7</v>
      </c>
    </row>
    <row r="354" spans="1:2" x14ac:dyDescent="0.25">
      <c r="A354" s="61">
        <v>41194</v>
      </c>
      <c r="B354" s="59">
        <v>1.69</v>
      </c>
    </row>
    <row r="355" spans="1:2" x14ac:dyDescent="0.25">
      <c r="A355" s="61">
        <v>41197</v>
      </c>
      <c r="B355" s="59">
        <v>1.7</v>
      </c>
    </row>
    <row r="356" spans="1:2" x14ac:dyDescent="0.25">
      <c r="A356" s="61">
        <v>41198</v>
      </c>
      <c r="B356" s="59">
        <v>1.75</v>
      </c>
    </row>
    <row r="357" spans="1:2" x14ac:dyDescent="0.25">
      <c r="A357" s="61">
        <v>41199</v>
      </c>
      <c r="B357" s="59">
        <v>1.83</v>
      </c>
    </row>
    <row r="358" spans="1:2" x14ac:dyDescent="0.25">
      <c r="A358" s="61">
        <v>41200</v>
      </c>
      <c r="B358" s="59">
        <v>1.86</v>
      </c>
    </row>
    <row r="359" spans="1:2" x14ac:dyDescent="0.25">
      <c r="A359" s="61">
        <v>41201</v>
      </c>
      <c r="B359" s="59">
        <v>1.79</v>
      </c>
    </row>
    <row r="360" spans="1:2" x14ac:dyDescent="0.25">
      <c r="A360" s="61">
        <v>41204</v>
      </c>
      <c r="B360" s="59">
        <v>1.83</v>
      </c>
    </row>
    <row r="361" spans="1:2" x14ac:dyDescent="0.25">
      <c r="A361" s="61">
        <v>41205</v>
      </c>
      <c r="B361" s="59">
        <v>1.79</v>
      </c>
    </row>
    <row r="362" spans="1:2" x14ac:dyDescent="0.25">
      <c r="A362" s="61">
        <v>41206</v>
      </c>
      <c r="B362" s="59">
        <v>1.8</v>
      </c>
    </row>
    <row r="363" spans="1:2" x14ac:dyDescent="0.25">
      <c r="A363" s="61">
        <v>41207</v>
      </c>
      <c r="B363" s="59">
        <v>1.86</v>
      </c>
    </row>
    <row r="364" spans="1:2" x14ac:dyDescent="0.25">
      <c r="A364" s="61">
        <v>41208</v>
      </c>
      <c r="B364" s="59">
        <v>1.78</v>
      </c>
    </row>
    <row r="365" spans="1:2" x14ac:dyDescent="0.25">
      <c r="A365" s="61">
        <v>41211</v>
      </c>
      <c r="B365" s="59">
        <v>1.74</v>
      </c>
    </row>
    <row r="366" spans="1:2" x14ac:dyDescent="0.25">
      <c r="A366" s="61">
        <v>41212</v>
      </c>
      <c r="B366" s="58">
        <v>0</v>
      </c>
    </row>
    <row r="367" spans="1:2" x14ac:dyDescent="0.25">
      <c r="A367" s="61">
        <v>41213</v>
      </c>
      <c r="B367" s="59">
        <v>1.72</v>
      </c>
    </row>
    <row r="368" spans="1:2" x14ac:dyDescent="0.25">
      <c r="A368" s="61">
        <v>41214</v>
      </c>
      <c r="B368" s="59">
        <v>1.75</v>
      </c>
    </row>
    <row r="369" spans="1:2" x14ac:dyDescent="0.25">
      <c r="A369" s="61">
        <v>41215</v>
      </c>
      <c r="B369" s="59">
        <v>1.75</v>
      </c>
    </row>
    <row r="370" spans="1:2" x14ac:dyDescent="0.25">
      <c r="A370" s="61">
        <v>41218</v>
      </c>
      <c r="B370" s="59">
        <v>1.72</v>
      </c>
    </row>
    <row r="371" spans="1:2" x14ac:dyDescent="0.25">
      <c r="A371" s="61">
        <v>41219</v>
      </c>
      <c r="B371" s="59">
        <v>1.78</v>
      </c>
    </row>
    <row r="372" spans="1:2" x14ac:dyDescent="0.25">
      <c r="A372" s="61">
        <v>41220</v>
      </c>
      <c r="B372" s="59">
        <v>1.68</v>
      </c>
    </row>
    <row r="373" spans="1:2" x14ac:dyDescent="0.25">
      <c r="A373" s="61">
        <v>41221</v>
      </c>
      <c r="B373" s="59">
        <v>1.62</v>
      </c>
    </row>
    <row r="374" spans="1:2" x14ac:dyDescent="0.25">
      <c r="A374" s="61">
        <v>41222</v>
      </c>
      <c r="B374" s="59">
        <v>1.61</v>
      </c>
    </row>
    <row r="375" spans="1:2" x14ac:dyDescent="0.25">
      <c r="A375" s="61">
        <v>41225</v>
      </c>
      <c r="B375" s="58">
        <v>0</v>
      </c>
    </row>
    <row r="376" spans="1:2" x14ac:dyDescent="0.25">
      <c r="A376" s="61">
        <v>41226</v>
      </c>
      <c r="B376" s="59">
        <v>1.59</v>
      </c>
    </row>
    <row r="377" spans="1:2" x14ac:dyDescent="0.25">
      <c r="A377" s="61">
        <v>41227</v>
      </c>
      <c r="B377" s="59">
        <v>1.59</v>
      </c>
    </row>
    <row r="378" spans="1:2" x14ac:dyDescent="0.25">
      <c r="A378" s="61">
        <v>41228</v>
      </c>
      <c r="B378" s="59">
        <v>1.58</v>
      </c>
    </row>
    <row r="379" spans="1:2" x14ac:dyDescent="0.25">
      <c r="A379" s="61">
        <v>41229</v>
      </c>
      <c r="B379" s="59">
        <v>1.58</v>
      </c>
    </row>
    <row r="380" spans="1:2" x14ac:dyDescent="0.25">
      <c r="A380" s="61">
        <v>41232</v>
      </c>
      <c r="B380" s="59">
        <v>1.61</v>
      </c>
    </row>
    <row r="381" spans="1:2" x14ac:dyDescent="0.25">
      <c r="A381" s="61">
        <v>41233</v>
      </c>
      <c r="B381" s="59">
        <v>1.66</v>
      </c>
    </row>
    <row r="382" spans="1:2" x14ac:dyDescent="0.25">
      <c r="A382" s="61">
        <v>41234</v>
      </c>
      <c r="B382" s="59">
        <v>1.69</v>
      </c>
    </row>
    <row r="383" spans="1:2" x14ac:dyDescent="0.25">
      <c r="A383" s="61">
        <v>41235</v>
      </c>
      <c r="B383" s="58">
        <v>0</v>
      </c>
    </row>
    <row r="384" spans="1:2" x14ac:dyDescent="0.25">
      <c r="A384" s="61">
        <v>41236</v>
      </c>
      <c r="B384" s="59">
        <v>1.7</v>
      </c>
    </row>
    <row r="385" spans="1:2" x14ac:dyDescent="0.25">
      <c r="A385" s="61">
        <v>41239</v>
      </c>
      <c r="B385" s="59">
        <v>1.66</v>
      </c>
    </row>
    <row r="386" spans="1:2" x14ac:dyDescent="0.25">
      <c r="A386" s="61">
        <v>41240</v>
      </c>
      <c r="B386" s="59">
        <v>1.64</v>
      </c>
    </row>
    <row r="387" spans="1:2" x14ac:dyDescent="0.25">
      <c r="A387" s="61">
        <v>41241</v>
      </c>
      <c r="B387" s="59">
        <v>1.63</v>
      </c>
    </row>
    <row r="388" spans="1:2" x14ac:dyDescent="0.25">
      <c r="A388" s="61">
        <v>41242</v>
      </c>
      <c r="B388" s="59">
        <v>1.62</v>
      </c>
    </row>
    <row r="389" spans="1:2" x14ac:dyDescent="0.25">
      <c r="A389" s="61">
        <v>41243</v>
      </c>
      <c r="B389" s="59">
        <v>1.62</v>
      </c>
    </row>
    <row r="390" spans="1:2" x14ac:dyDescent="0.25">
      <c r="A390" s="61">
        <v>41246</v>
      </c>
      <c r="B390" s="59">
        <v>1.63</v>
      </c>
    </row>
    <row r="391" spans="1:2" x14ac:dyDescent="0.25">
      <c r="A391" s="61">
        <v>41247</v>
      </c>
      <c r="B391" s="59">
        <v>1.62</v>
      </c>
    </row>
    <row r="392" spans="1:2" x14ac:dyDescent="0.25">
      <c r="A392" s="61">
        <v>41248</v>
      </c>
      <c r="B392" s="59">
        <v>1.6</v>
      </c>
    </row>
    <row r="393" spans="1:2" x14ac:dyDescent="0.25">
      <c r="A393" s="61">
        <v>41249</v>
      </c>
      <c r="B393" s="59">
        <v>1.59</v>
      </c>
    </row>
    <row r="394" spans="1:2" x14ac:dyDescent="0.25">
      <c r="A394" s="61">
        <v>41250</v>
      </c>
      <c r="B394" s="59">
        <v>1.64</v>
      </c>
    </row>
    <row r="395" spans="1:2" x14ac:dyDescent="0.25">
      <c r="A395" s="61">
        <v>41253</v>
      </c>
      <c r="B395" s="59">
        <v>1.63</v>
      </c>
    </row>
    <row r="396" spans="1:2" x14ac:dyDescent="0.25">
      <c r="A396" s="61">
        <v>41254</v>
      </c>
      <c r="B396" s="59">
        <v>1.66</v>
      </c>
    </row>
    <row r="397" spans="1:2" x14ac:dyDescent="0.25">
      <c r="A397" s="61">
        <v>41255</v>
      </c>
      <c r="B397" s="59">
        <v>1.72</v>
      </c>
    </row>
    <row r="398" spans="1:2" x14ac:dyDescent="0.25">
      <c r="A398" s="61">
        <v>41256</v>
      </c>
      <c r="B398" s="59">
        <v>1.74</v>
      </c>
    </row>
    <row r="399" spans="1:2" x14ac:dyDescent="0.25">
      <c r="A399" s="61">
        <v>41257</v>
      </c>
      <c r="B399" s="59">
        <v>1.72</v>
      </c>
    </row>
    <row r="400" spans="1:2" x14ac:dyDescent="0.25">
      <c r="A400" s="61">
        <v>41260</v>
      </c>
      <c r="B400" s="59">
        <v>1.78</v>
      </c>
    </row>
    <row r="401" spans="1:2" x14ac:dyDescent="0.25">
      <c r="A401" s="61">
        <v>41261</v>
      </c>
      <c r="B401" s="59">
        <v>1.84</v>
      </c>
    </row>
    <row r="402" spans="1:2" x14ac:dyDescent="0.25">
      <c r="A402" s="61">
        <v>41262</v>
      </c>
      <c r="B402" s="59">
        <v>1.82</v>
      </c>
    </row>
    <row r="403" spans="1:2" x14ac:dyDescent="0.25">
      <c r="A403" s="61">
        <v>41263</v>
      </c>
      <c r="B403" s="59">
        <v>1.81</v>
      </c>
    </row>
    <row r="404" spans="1:2" x14ac:dyDescent="0.25">
      <c r="A404" s="61">
        <v>41264</v>
      </c>
      <c r="B404" s="59">
        <v>1.77</v>
      </c>
    </row>
    <row r="405" spans="1:2" x14ac:dyDescent="0.25">
      <c r="A405" s="61">
        <v>41267</v>
      </c>
      <c r="B405" s="59">
        <v>1.79</v>
      </c>
    </row>
    <row r="406" spans="1:2" x14ac:dyDescent="0.25">
      <c r="A406" s="61">
        <v>41268</v>
      </c>
      <c r="B406" s="58">
        <v>0</v>
      </c>
    </row>
    <row r="407" spans="1:2" x14ac:dyDescent="0.25">
      <c r="A407" s="61">
        <v>41269</v>
      </c>
      <c r="B407" s="59">
        <v>1.77</v>
      </c>
    </row>
    <row r="408" spans="1:2" x14ac:dyDescent="0.25">
      <c r="A408" s="61">
        <v>41270</v>
      </c>
      <c r="B408" s="59">
        <v>1.74</v>
      </c>
    </row>
    <row r="409" spans="1:2" x14ac:dyDescent="0.25">
      <c r="A409" s="61">
        <v>41271</v>
      </c>
      <c r="B409" s="59">
        <v>1.73</v>
      </c>
    </row>
    <row r="410" spans="1:2" x14ac:dyDescent="0.25">
      <c r="A410" s="61">
        <v>41274</v>
      </c>
      <c r="B410" s="59">
        <v>1.78</v>
      </c>
    </row>
    <row r="411" spans="1:2" x14ac:dyDescent="0.25">
      <c r="A411" s="61">
        <v>41275</v>
      </c>
      <c r="B411" s="58">
        <v>0</v>
      </c>
    </row>
    <row r="412" spans="1:2" x14ac:dyDescent="0.25">
      <c r="A412" s="61">
        <v>41276</v>
      </c>
      <c r="B412" s="59">
        <v>1.86</v>
      </c>
    </row>
    <row r="413" spans="1:2" x14ac:dyDescent="0.25">
      <c r="A413" s="61">
        <v>41277</v>
      </c>
      <c r="B413" s="59">
        <v>1.92</v>
      </c>
    </row>
    <row r="414" spans="1:2" x14ac:dyDescent="0.25">
      <c r="A414" s="61">
        <v>41278</v>
      </c>
      <c r="B414" s="59">
        <v>1.93</v>
      </c>
    </row>
    <row r="415" spans="1:2" x14ac:dyDescent="0.25">
      <c r="A415" s="61">
        <v>41281</v>
      </c>
      <c r="B415" s="59">
        <v>1.92</v>
      </c>
    </row>
    <row r="416" spans="1:2" x14ac:dyDescent="0.25">
      <c r="A416" s="61">
        <v>41282</v>
      </c>
      <c r="B416" s="59">
        <v>1.89</v>
      </c>
    </row>
    <row r="417" spans="1:2" x14ac:dyDescent="0.25">
      <c r="A417" s="61">
        <v>41283</v>
      </c>
      <c r="B417" s="59">
        <v>1.88</v>
      </c>
    </row>
    <row r="418" spans="1:2" x14ac:dyDescent="0.25">
      <c r="A418" s="61">
        <v>41284</v>
      </c>
      <c r="B418" s="59">
        <v>1.91</v>
      </c>
    </row>
    <row r="419" spans="1:2" x14ac:dyDescent="0.25">
      <c r="A419" s="61">
        <v>41285</v>
      </c>
      <c r="B419" s="59">
        <v>1.89</v>
      </c>
    </row>
    <row r="420" spans="1:2" x14ac:dyDescent="0.25">
      <c r="A420" s="61">
        <v>41288</v>
      </c>
      <c r="B420" s="59">
        <v>1.89</v>
      </c>
    </row>
    <row r="421" spans="1:2" x14ac:dyDescent="0.25">
      <c r="A421" s="61">
        <v>41289</v>
      </c>
      <c r="B421" s="59">
        <v>1.86</v>
      </c>
    </row>
    <row r="422" spans="1:2" x14ac:dyDescent="0.25">
      <c r="A422" s="61">
        <v>41290</v>
      </c>
      <c r="B422" s="59">
        <v>1.84</v>
      </c>
    </row>
    <row r="423" spans="1:2" x14ac:dyDescent="0.25">
      <c r="A423" s="61">
        <v>41291</v>
      </c>
      <c r="B423" s="59">
        <v>1.89</v>
      </c>
    </row>
    <row r="424" spans="1:2" x14ac:dyDescent="0.25">
      <c r="A424" s="61">
        <v>41292</v>
      </c>
      <c r="B424" s="59">
        <v>1.87</v>
      </c>
    </row>
    <row r="425" spans="1:2" x14ac:dyDescent="0.25">
      <c r="A425" s="61">
        <v>41295</v>
      </c>
      <c r="B425" s="58">
        <v>0</v>
      </c>
    </row>
    <row r="426" spans="1:2" x14ac:dyDescent="0.25">
      <c r="A426" s="61">
        <v>41296</v>
      </c>
      <c r="B426" s="59">
        <v>1.86</v>
      </c>
    </row>
    <row r="427" spans="1:2" x14ac:dyDescent="0.25">
      <c r="A427" s="61">
        <v>41297</v>
      </c>
      <c r="B427" s="59">
        <v>1.86</v>
      </c>
    </row>
    <row r="428" spans="1:2" x14ac:dyDescent="0.25">
      <c r="A428" s="61">
        <v>41298</v>
      </c>
      <c r="B428" s="59">
        <v>1.88</v>
      </c>
    </row>
    <row r="429" spans="1:2" x14ac:dyDescent="0.25">
      <c r="A429" s="61">
        <v>41299</v>
      </c>
      <c r="B429" s="59">
        <v>1.98</v>
      </c>
    </row>
    <row r="430" spans="1:2" x14ac:dyDescent="0.25">
      <c r="A430" s="61">
        <v>41302</v>
      </c>
      <c r="B430" s="59">
        <v>2</v>
      </c>
    </row>
    <row r="431" spans="1:2" x14ac:dyDescent="0.25">
      <c r="A431" s="61">
        <v>41303</v>
      </c>
      <c r="B431" s="59">
        <v>2.0299999999999998</v>
      </c>
    </row>
    <row r="432" spans="1:2" x14ac:dyDescent="0.25">
      <c r="A432" s="61">
        <v>41304</v>
      </c>
      <c r="B432" s="59">
        <v>2.0299999999999998</v>
      </c>
    </row>
    <row r="433" spans="1:2" x14ac:dyDescent="0.25">
      <c r="A433" s="61">
        <v>41305</v>
      </c>
      <c r="B433" s="59">
        <v>2.02</v>
      </c>
    </row>
    <row r="434" spans="1:2" x14ac:dyDescent="0.25">
      <c r="A434" s="61">
        <v>41306</v>
      </c>
      <c r="B434" s="59">
        <v>2.04</v>
      </c>
    </row>
    <row r="435" spans="1:2" x14ac:dyDescent="0.25">
      <c r="A435" s="61">
        <v>41309</v>
      </c>
      <c r="B435" s="59">
        <v>2</v>
      </c>
    </row>
    <row r="436" spans="1:2" x14ac:dyDescent="0.25">
      <c r="A436" s="61">
        <v>41310</v>
      </c>
      <c r="B436" s="59">
        <v>2.04</v>
      </c>
    </row>
    <row r="437" spans="1:2" x14ac:dyDescent="0.25">
      <c r="A437" s="61">
        <v>41311</v>
      </c>
      <c r="B437" s="59">
        <v>2</v>
      </c>
    </row>
    <row r="438" spans="1:2" x14ac:dyDescent="0.25">
      <c r="A438" s="61">
        <v>41312</v>
      </c>
      <c r="B438" s="59">
        <v>1.99</v>
      </c>
    </row>
    <row r="439" spans="1:2" x14ac:dyDescent="0.25">
      <c r="A439" s="61">
        <v>41313</v>
      </c>
      <c r="B439" s="59">
        <v>1.99</v>
      </c>
    </row>
    <row r="440" spans="1:2" x14ac:dyDescent="0.25">
      <c r="A440" s="61">
        <v>41316</v>
      </c>
      <c r="B440" s="59">
        <v>1.99</v>
      </c>
    </row>
    <row r="441" spans="1:2" x14ac:dyDescent="0.25">
      <c r="A441" s="61">
        <v>41317</v>
      </c>
      <c r="B441" s="59">
        <v>2.02</v>
      </c>
    </row>
    <row r="442" spans="1:2" x14ac:dyDescent="0.25">
      <c r="A442" s="61">
        <v>41318</v>
      </c>
      <c r="B442" s="59">
        <v>2.0499999999999998</v>
      </c>
    </row>
    <row r="443" spans="1:2" x14ac:dyDescent="0.25">
      <c r="A443" s="61">
        <v>41319</v>
      </c>
      <c r="B443" s="59">
        <v>2</v>
      </c>
    </row>
    <row r="444" spans="1:2" x14ac:dyDescent="0.25">
      <c r="A444" s="61">
        <v>41320</v>
      </c>
      <c r="B444" s="59">
        <v>2.0099999999999998</v>
      </c>
    </row>
    <row r="445" spans="1:2" x14ac:dyDescent="0.25">
      <c r="A445" s="61">
        <v>41323</v>
      </c>
      <c r="B445" s="58">
        <v>0</v>
      </c>
    </row>
    <row r="446" spans="1:2" x14ac:dyDescent="0.25">
      <c r="A446" s="61">
        <v>41324</v>
      </c>
      <c r="B446" s="59">
        <v>2.0299999999999998</v>
      </c>
    </row>
    <row r="447" spans="1:2" x14ac:dyDescent="0.25">
      <c r="A447" s="61">
        <v>41325</v>
      </c>
      <c r="B447" s="59">
        <v>2.02</v>
      </c>
    </row>
    <row r="448" spans="1:2" x14ac:dyDescent="0.25">
      <c r="A448" s="61">
        <v>41326</v>
      </c>
      <c r="B448" s="59">
        <v>1.99</v>
      </c>
    </row>
    <row r="449" spans="1:2" x14ac:dyDescent="0.25">
      <c r="A449" s="61">
        <v>41327</v>
      </c>
      <c r="B449" s="59">
        <v>1.97</v>
      </c>
    </row>
    <row r="450" spans="1:2" x14ac:dyDescent="0.25">
      <c r="A450" s="61">
        <v>41330</v>
      </c>
      <c r="B450" s="59">
        <v>1.88</v>
      </c>
    </row>
    <row r="451" spans="1:2" x14ac:dyDescent="0.25">
      <c r="A451" s="61">
        <v>41331</v>
      </c>
      <c r="B451" s="59">
        <v>1.88</v>
      </c>
    </row>
    <row r="452" spans="1:2" x14ac:dyDescent="0.25">
      <c r="A452" s="61">
        <v>41332</v>
      </c>
      <c r="B452" s="59">
        <v>1.91</v>
      </c>
    </row>
    <row r="453" spans="1:2" x14ac:dyDescent="0.25">
      <c r="A453" s="61">
        <v>41333</v>
      </c>
      <c r="B453" s="59">
        <v>1.89</v>
      </c>
    </row>
    <row r="454" spans="1:2" x14ac:dyDescent="0.25">
      <c r="A454" s="61">
        <v>41334</v>
      </c>
      <c r="B454" s="59">
        <v>1.86</v>
      </c>
    </row>
    <row r="455" spans="1:2" x14ac:dyDescent="0.25">
      <c r="A455" s="61">
        <v>41337</v>
      </c>
      <c r="B455" s="59">
        <v>1.88</v>
      </c>
    </row>
    <row r="456" spans="1:2" x14ac:dyDescent="0.25">
      <c r="A456" s="61">
        <v>41338</v>
      </c>
      <c r="B456" s="59">
        <v>1.9</v>
      </c>
    </row>
    <row r="457" spans="1:2" x14ac:dyDescent="0.25">
      <c r="A457" s="61">
        <v>41339</v>
      </c>
      <c r="B457" s="59">
        <v>1.95</v>
      </c>
    </row>
    <row r="458" spans="1:2" x14ac:dyDescent="0.25">
      <c r="A458" s="61">
        <v>41340</v>
      </c>
      <c r="B458" s="59">
        <v>2</v>
      </c>
    </row>
    <row r="459" spans="1:2" x14ac:dyDescent="0.25">
      <c r="A459" s="61">
        <v>41341</v>
      </c>
      <c r="B459" s="59">
        <v>2.06</v>
      </c>
    </row>
    <row r="460" spans="1:2" x14ac:dyDescent="0.25">
      <c r="A460" s="61">
        <v>41344</v>
      </c>
      <c r="B460" s="59">
        <v>2.0699999999999998</v>
      </c>
    </row>
    <row r="461" spans="1:2" x14ac:dyDescent="0.25">
      <c r="A461" s="61">
        <v>41345</v>
      </c>
      <c r="B461" s="59">
        <v>2.0299999999999998</v>
      </c>
    </row>
    <row r="462" spans="1:2" x14ac:dyDescent="0.25">
      <c r="A462" s="61">
        <v>41346</v>
      </c>
      <c r="B462" s="59">
        <v>2.04</v>
      </c>
    </row>
    <row r="463" spans="1:2" x14ac:dyDescent="0.25">
      <c r="A463" s="61">
        <v>41347</v>
      </c>
      <c r="B463" s="59">
        <v>2.04</v>
      </c>
    </row>
    <row r="464" spans="1:2" x14ac:dyDescent="0.25">
      <c r="A464" s="61">
        <v>41348</v>
      </c>
      <c r="B464" s="59">
        <v>2.0099999999999998</v>
      </c>
    </row>
    <row r="465" spans="1:2" x14ac:dyDescent="0.25">
      <c r="A465" s="61">
        <v>41351</v>
      </c>
      <c r="B465" s="59">
        <v>1.96</v>
      </c>
    </row>
    <row r="466" spans="1:2" x14ac:dyDescent="0.25">
      <c r="A466" s="61">
        <v>41352</v>
      </c>
      <c r="B466" s="59">
        <v>1.92</v>
      </c>
    </row>
    <row r="467" spans="1:2" x14ac:dyDescent="0.25">
      <c r="A467" s="61">
        <v>41353</v>
      </c>
      <c r="B467" s="59">
        <v>1.96</v>
      </c>
    </row>
    <row r="468" spans="1:2" x14ac:dyDescent="0.25">
      <c r="A468" s="61">
        <v>41354</v>
      </c>
      <c r="B468" s="59">
        <v>1.95</v>
      </c>
    </row>
    <row r="469" spans="1:2" x14ac:dyDescent="0.25">
      <c r="A469" s="61">
        <v>41355</v>
      </c>
      <c r="B469" s="59">
        <v>1.93</v>
      </c>
    </row>
    <row r="470" spans="1:2" x14ac:dyDescent="0.25">
      <c r="A470" s="61">
        <v>41358</v>
      </c>
      <c r="B470" s="59">
        <v>1.93</v>
      </c>
    </row>
    <row r="471" spans="1:2" x14ac:dyDescent="0.25">
      <c r="A471" s="61">
        <v>41359</v>
      </c>
      <c r="B471" s="59">
        <v>1.92</v>
      </c>
    </row>
    <row r="472" spans="1:2" x14ac:dyDescent="0.25">
      <c r="A472" s="61">
        <v>41360</v>
      </c>
      <c r="B472" s="59">
        <v>1.87</v>
      </c>
    </row>
    <row r="473" spans="1:2" x14ac:dyDescent="0.25">
      <c r="A473" s="61">
        <v>41361</v>
      </c>
      <c r="B473" s="59">
        <v>1.87</v>
      </c>
    </row>
    <row r="474" spans="1:2" x14ac:dyDescent="0.25">
      <c r="A474" s="61">
        <v>41362</v>
      </c>
      <c r="B474" s="58">
        <v>0</v>
      </c>
    </row>
    <row r="475" spans="1:2" x14ac:dyDescent="0.25">
      <c r="A475" s="61">
        <v>41365</v>
      </c>
      <c r="B475" s="59">
        <v>1.86</v>
      </c>
    </row>
    <row r="476" spans="1:2" x14ac:dyDescent="0.25">
      <c r="A476" s="61">
        <v>41366</v>
      </c>
      <c r="B476" s="59">
        <v>1.88</v>
      </c>
    </row>
    <row r="477" spans="1:2" x14ac:dyDescent="0.25">
      <c r="A477" s="61">
        <v>41367</v>
      </c>
      <c r="B477" s="59">
        <v>1.83</v>
      </c>
    </row>
    <row r="478" spans="1:2" x14ac:dyDescent="0.25">
      <c r="A478" s="61">
        <v>41368</v>
      </c>
      <c r="B478" s="59">
        <v>1.78</v>
      </c>
    </row>
    <row r="479" spans="1:2" x14ac:dyDescent="0.25">
      <c r="A479" s="61">
        <v>41369</v>
      </c>
      <c r="B479" s="59">
        <v>1.72</v>
      </c>
    </row>
    <row r="480" spans="1:2" x14ac:dyDescent="0.25">
      <c r="A480" s="61">
        <v>41372</v>
      </c>
      <c r="B480" s="59">
        <v>1.76</v>
      </c>
    </row>
    <row r="481" spans="1:2" x14ac:dyDescent="0.25">
      <c r="A481" s="61">
        <v>41373</v>
      </c>
      <c r="B481" s="59">
        <v>1.78</v>
      </c>
    </row>
    <row r="482" spans="1:2" x14ac:dyDescent="0.25">
      <c r="A482" s="61">
        <v>41374</v>
      </c>
      <c r="B482" s="59">
        <v>1.84</v>
      </c>
    </row>
    <row r="483" spans="1:2" x14ac:dyDescent="0.25">
      <c r="A483" s="61">
        <v>41375</v>
      </c>
      <c r="B483" s="59">
        <v>1.82</v>
      </c>
    </row>
    <row r="484" spans="1:2" x14ac:dyDescent="0.25">
      <c r="A484" s="61">
        <v>41376</v>
      </c>
      <c r="B484" s="59">
        <v>1.75</v>
      </c>
    </row>
    <row r="485" spans="1:2" x14ac:dyDescent="0.25">
      <c r="A485" s="61">
        <v>41379</v>
      </c>
      <c r="B485" s="59">
        <v>1.72</v>
      </c>
    </row>
    <row r="486" spans="1:2" x14ac:dyDescent="0.25">
      <c r="A486" s="61">
        <v>41380</v>
      </c>
      <c r="B486" s="59">
        <v>1.75</v>
      </c>
    </row>
    <row r="487" spans="1:2" x14ac:dyDescent="0.25">
      <c r="A487" s="61">
        <v>41381</v>
      </c>
      <c r="B487" s="59">
        <v>1.73</v>
      </c>
    </row>
    <row r="488" spans="1:2" x14ac:dyDescent="0.25">
      <c r="A488" s="61">
        <v>41382</v>
      </c>
      <c r="B488" s="59">
        <v>1.72</v>
      </c>
    </row>
    <row r="489" spans="1:2" x14ac:dyDescent="0.25">
      <c r="A489" s="61">
        <v>41383</v>
      </c>
      <c r="B489" s="59">
        <v>1.73</v>
      </c>
    </row>
    <row r="490" spans="1:2" x14ac:dyDescent="0.25">
      <c r="A490" s="61">
        <v>41386</v>
      </c>
      <c r="B490" s="59">
        <v>1.72</v>
      </c>
    </row>
    <row r="491" spans="1:2" x14ac:dyDescent="0.25">
      <c r="A491" s="61">
        <v>41387</v>
      </c>
      <c r="B491" s="59">
        <v>1.74</v>
      </c>
    </row>
    <row r="492" spans="1:2" x14ac:dyDescent="0.25">
      <c r="A492" s="61">
        <v>41388</v>
      </c>
      <c r="B492" s="59">
        <v>1.73</v>
      </c>
    </row>
    <row r="493" spans="1:2" x14ac:dyDescent="0.25">
      <c r="A493" s="61">
        <v>41389</v>
      </c>
      <c r="B493" s="59">
        <v>1.74</v>
      </c>
    </row>
    <row r="494" spans="1:2" x14ac:dyDescent="0.25">
      <c r="A494" s="61">
        <v>41390</v>
      </c>
      <c r="B494" s="59">
        <v>1.7</v>
      </c>
    </row>
    <row r="495" spans="1:2" x14ac:dyDescent="0.25">
      <c r="A495" s="61">
        <v>41393</v>
      </c>
      <c r="B495" s="59">
        <v>1.7</v>
      </c>
    </row>
    <row r="496" spans="1:2" x14ac:dyDescent="0.25">
      <c r="A496" s="61">
        <v>41394</v>
      </c>
      <c r="B496" s="59">
        <v>1.7</v>
      </c>
    </row>
    <row r="497" spans="1:2" x14ac:dyDescent="0.25">
      <c r="A497" s="61">
        <v>41395</v>
      </c>
      <c r="B497" s="59">
        <v>1.66</v>
      </c>
    </row>
    <row r="498" spans="1:2" x14ac:dyDescent="0.25">
      <c r="A498" s="61">
        <v>41396</v>
      </c>
      <c r="B498" s="59">
        <v>1.66</v>
      </c>
    </row>
    <row r="499" spans="1:2" x14ac:dyDescent="0.25">
      <c r="A499" s="61">
        <v>41397</v>
      </c>
      <c r="B499" s="59">
        <v>1.78</v>
      </c>
    </row>
    <row r="500" spans="1:2" x14ac:dyDescent="0.25">
      <c r="A500" s="61">
        <v>41400</v>
      </c>
      <c r="B500" s="59">
        <v>1.8</v>
      </c>
    </row>
    <row r="501" spans="1:2" x14ac:dyDescent="0.25">
      <c r="A501" s="61">
        <v>41401</v>
      </c>
      <c r="B501" s="59">
        <v>1.82</v>
      </c>
    </row>
    <row r="502" spans="1:2" x14ac:dyDescent="0.25">
      <c r="A502" s="61">
        <v>41402</v>
      </c>
      <c r="B502" s="59">
        <v>1.81</v>
      </c>
    </row>
    <row r="503" spans="1:2" x14ac:dyDescent="0.25">
      <c r="A503" s="61">
        <v>41403</v>
      </c>
      <c r="B503" s="59">
        <v>1.81</v>
      </c>
    </row>
    <row r="504" spans="1:2" x14ac:dyDescent="0.25">
      <c r="A504" s="61">
        <v>41404</v>
      </c>
      <c r="B504" s="59">
        <v>1.9</v>
      </c>
    </row>
    <row r="505" spans="1:2" x14ac:dyDescent="0.25">
      <c r="A505" s="61">
        <v>41407</v>
      </c>
      <c r="B505" s="59">
        <v>1.92</v>
      </c>
    </row>
    <row r="506" spans="1:2" x14ac:dyDescent="0.25">
      <c r="A506" s="61">
        <v>41408</v>
      </c>
      <c r="B506" s="59">
        <v>1.96</v>
      </c>
    </row>
    <row r="507" spans="1:2" x14ac:dyDescent="0.25">
      <c r="A507" s="61">
        <v>41409</v>
      </c>
      <c r="B507" s="59">
        <v>1.94</v>
      </c>
    </row>
    <row r="508" spans="1:2" x14ac:dyDescent="0.25">
      <c r="A508" s="61">
        <v>41410</v>
      </c>
      <c r="B508" s="59">
        <v>1.87</v>
      </c>
    </row>
    <row r="509" spans="1:2" x14ac:dyDescent="0.25">
      <c r="A509" s="61">
        <v>41411</v>
      </c>
      <c r="B509" s="59">
        <v>1.95</v>
      </c>
    </row>
    <row r="510" spans="1:2" x14ac:dyDescent="0.25">
      <c r="A510" s="61">
        <v>41414</v>
      </c>
      <c r="B510" s="59">
        <v>1.97</v>
      </c>
    </row>
    <row r="511" spans="1:2" x14ac:dyDescent="0.25">
      <c r="A511" s="61">
        <v>41415</v>
      </c>
      <c r="B511" s="59">
        <v>1.94</v>
      </c>
    </row>
    <row r="512" spans="1:2" x14ac:dyDescent="0.25">
      <c r="A512" s="61">
        <v>41416</v>
      </c>
      <c r="B512" s="59">
        <v>2.0299999999999998</v>
      </c>
    </row>
    <row r="513" spans="1:2" x14ac:dyDescent="0.25">
      <c r="A513" s="61">
        <v>41417</v>
      </c>
      <c r="B513" s="59">
        <v>2.02</v>
      </c>
    </row>
    <row r="514" spans="1:2" x14ac:dyDescent="0.25">
      <c r="A514" s="61">
        <v>41418</v>
      </c>
      <c r="B514" s="59">
        <v>2.0099999999999998</v>
      </c>
    </row>
    <row r="515" spans="1:2" x14ac:dyDescent="0.25">
      <c r="A515" s="61">
        <v>41421</v>
      </c>
      <c r="B515" s="58">
        <v>0</v>
      </c>
    </row>
    <row r="516" spans="1:2" x14ac:dyDescent="0.25">
      <c r="A516" s="61">
        <v>41422</v>
      </c>
      <c r="B516" s="59">
        <v>2.15</v>
      </c>
    </row>
    <row r="517" spans="1:2" x14ac:dyDescent="0.25">
      <c r="A517" s="61">
        <v>41423</v>
      </c>
      <c r="B517" s="59">
        <v>2.13</v>
      </c>
    </row>
    <row r="518" spans="1:2" x14ac:dyDescent="0.25">
      <c r="A518" s="61">
        <v>41424</v>
      </c>
      <c r="B518" s="59">
        <v>2.13</v>
      </c>
    </row>
    <row r="519" spans="1:2" x14ac:dyDescent="0.25">
      <c r="A519" s="61">
        <v>41425</v>
      </c>
      <c r="B519" s="59">
        <v>2.16</v>
      </c>
    </row>
    <row r="520" spans="1:2" x14ac:dyDescent="0.25">
      <c r="A520" s="61">
        <v>41428</v>
      </c>
      <c r="B520" s="59">
        <v>2.13</v>
      </c>
    </row>
    <row r="521" spans="1:2" x14ac:dyDescent="0.25">
      <c r="A521" s="61">
        <v>41429</v>
      </c>
      <c r="B521" s="59">
        <v>2.14</v>
      </c>
    </row>
    <row r="522" spans="1:2" x14ac:dyDescent="0.25">
      <c r="A522" s="61">
        <v>41430</v>
      </c>
      <c r="B522" s="59">
        <v>2.1</v>
      </c>
    </row>
    <row r="523" spans="1:2" x14ac:dyDescent="0.25">
      <c r="A523" s="61">
        <v>41431</v>
      </c>
      <c r="B523" s="59">
        <v>2.08</v>
      </c>
    </row>
    <row r="524" spans="1:2" x14ac:dyDescent="0.25">
      <c r="A524" s="61">
        <v>41432</v>
      </c>
      <c r="B524" s="59">
        <v>2.17</v>
      </c>
    </row>
    <row r="525" spans="1:2" x14ac:dyDescent="0.25">
      <c r="A525" s="61">
        <v>41435</v>
      </c>
      <c r="B525" s="59">
        <v>2.2200000000000002</v>
      </c>
    </row>
    <row r="526" spans="1:2" x14ac:dyDescent="0.25">
      <c r="A526" s="61">
        <v>41436</v>
      </c>
      <c r="B526" s="59">
        <v>2.2000000000000002</v>
      </c>
    </row>
    <row r="527" spans="1:2" x14ac:dyDescent="0.25">
      <c r="A527" s="61">
        <v>41437</v>
      </c>
      <c r="B527" s="59">
        <v>2.25</v>
      </c>
    </row>
    <row r="528" spans="1:2" x14ac:dyDescent="0.25">
      <c r="A528" s="61">
        <v>41438</v>
      </c>
      <c r="B528" s="59">
        <v>2.19</v>
      </c>
    </row>
    <row r="529" spans="1:2" x14ac:dyDescent="0.25">
      <c r="A529" s="61">
        <v>41439</v>
      </c>
      <c r="B529" s="59">
        <v>2.14</v>
      </c>
    </row>
    <row r="530" spans="1:2" x14ac:dyDescent="0.25">
      <c r="A530" s="61">
        <v>41442</v>
      </c>
      <c r="B530" s="59">
        <v>2.19</v>
      </c>
    </row>
    <row r="531" spans="1:2" x14ac:dyDescent="0.25">
      <c r="A531" s="61">
        <v>41443</v>
      </c>
      <c r="B531" s="59">
        <v>2.2000000000000002</v>
      </c>
    </row>
    <row r="532" spans="1:2" x14ac:dyDescent="0.25">
      <c r="A532" s="61">
        <v>41444</v>
      </c>
      <c r="B532" s="59">
        <v>2.33</v>
      </c>
    </row>
    <row r="533" spans="1:2" x14ac:dyDescent="0.25">
      <c r="A533" s="61">
        <v>41445</v>
      </c>
      <c r="B533" s="59">
        <v>2.41</v>
      </c>
    </row>
    <row r="534" spans="1:2" x14ac:dyDescent="0.25">
      <c r="A534" s="61">
        <v>41446</v>
      </c>
      <c r="B534" s="59">
        <v>2.52</v>
      </c>
    </row>
    <row r="535" spans="1:2" x14ac:dyDescent="0.25">
      <c r="A535" s="61">
        <v>41449</v>
      </c>
      <c r="B535" s="59">
        <v>2.57</v>
      </c>
    </row>
    <row r="536" spans="1:2" x14ac:dyDescent="0.25">
      <c r="A536" s="61">
        <v>41450</v>
      </c>
      <c r="B536" s="59">
        <v>2.6</v>
      </c>
    </row>
    <row r="537" spans="1:2" x14ac:dyDescent="0.25">
      <c r="A537" s="61">
        <v>41451</v>
      </c>
      <c r="B537" s="59">
        <v>2.5499999999999998</v>
      </c>
    </row>
    <row r="538" spans="1:2" x14ac:dyDescent="0.25">
      <c r="A538" s="61">
        <v>41452</v>
      </c>
      <c r="B538" s="59">
        <v>2.4900000000000002</v>
      </c>
    </row>
    <row r="539" spans="1:2" x14ac:dyDescent="0.25">
      <c r="A539" s="61">
        <v>41453</v>
      </c>
      <c r="B539" s="59">
        <v>2.52</v>
      </c>
    </row>
    <row r="540" spans="1:2" x14ac:dyDescent="0.25">
      <c r="A540" s="61">
        <v>41456</v>
      </c>
      <c r="B540" s="59">
        <v>2.5</v>
      </c>
    </row>
    <row r="541" spans="1:2" x14ac:dyDescent="0.25">
      <c r="A541" s="61">
        <v>41457</v>
      </c>
      <c r="B541" s="59">
        <v>2.48</v>
      </c>
    </row>
    <row r="542" spans="1:2" x14ac:dyDescent="0.25">
      <c r="A542" s="61">
        <v>41458</v>
      </c>
      <c r="B542" s="59">
        <v>2.52</v>
      </c>
    </row>
    <row r="543" spans="1:2" x14ac:dyDescent="0.25">
      <c r="A543" s="61">
        <v>41459</v>
      </c>
      <c r="B543" s="58">
        <v>0</v>
      </c>
    </row>
    <row r="544" spans="1:2" x14ac:dyDescent="0.25">
      <c r="A544" s="61">
        <v>41460</v>
      </c>
      <c r="B544" s="59">
        <v>2.73</v>
      </c>
    </row>
    <row r="545" spans="1:2" x14ac:dyDescent="0.25">
      <c r="A545" s="61">
        <v>41463</v>
      </c>
      <c r="B545" s="59">
        <v>2.65</v>
      </c>
    </row>
    <row r="546" spans="1:2" x14ac:dyDescent="0.25">
      <c r="A546" s="61">
        <v>41464</v>
      </c>
      <c r="B546" s="59">
        <v>2.65</v>
      </c>
    </row>
    <row r="547" spans="1:2" x14ac:dyDescent="0.25">
      <c r="A547" s="61">
        <v>41465</v>
      </c>
      <c r="B547" s="59">
        <v>2.7</v>
      </c>
    </row>
    <row r="548" spans="1:2" x14ac:dyDescent="0.25">
      <c r="A548" s="61">
        <v>41466</v>
      </c>
      <c r="B548" s="59">
        <v>2.6</v>
      </c>
    </row>
    <row r="549" spans="1:2" x14ac:dyDescent="0.25">
      <c r="A549" s="61">
        <v>41467</v>
      </c>
      <c r="B549" s="59">
        <v>2.61</v>
      </c>
    </row>
    <row r="550" spans="1:2" x14ac:dyDescent="0.25">
      <c r="A550" s="61">
        <v>41470</v>
      </c>
      <c r="B550" s="59">
        <v>2.57</v>
      </c>
    </row>
    <row r="551" spans="1:2" x14ac:dyDescent="0.25">
      <c r="A551" s="61">
        <v>41471</v>
      </c>
      <c r="B551" s="59">
        <v>2.5499999999999998</v>
      </c>
    </row>
    <row r="552" spans="1:2" x14ac:dyDescent="0.25">
      <c r="A552" s="61">
        <v>41472</v>
      </c>
      <c r="B552" s="59">
        <v>2.52</v>
      </c>
    </row>
    <row r="553" spans="1:2" x14ac:dyDescent="0.25">
      <c r="A553" s="61">
        <v>41473</v>
      </c>
      <c r="B553" s="59">
        <v>2.56</v>
      </c>
    </row>
    <row r="554" spans="1:2" x14ac:dyDescent="0.25">
      <c r="A554" s="61">
        <v>41474</v>
      </c>
      <c r="B554" s="59">
        <v>2.5</v>
      </c>
    </row>
    <row r="555" spans="1:2" x14ac:dyDescent="0.25">
      <c r="A555" s="61">
        <v>41477</v>
      </c>
      <c r="B555" s="59">
        <v>2.5</v>
      </c>
    </row>
    <row r="556" spans="1:2" x14ac:dyDescent="0.25">
      <c r="A556" s="61">
        <v>41478</v>
      </c>
      <c r="B556" s="59">
        <v>2.5299999999999998</v>
      </c>
    </row>
    <row r="557" spans="1:2" x14ac:dyDescent="0.25">
      <c r="A557" s="61">
        <v>41479</v>
      </c>
      <c r="B557" s="59">
        <v>2.61</v>
      </c>
    </row>
    <row r="558" spans="1:2" x14ac:dyDescent="0.25">
      <c r="A558" s="61">
        <v>41480</v>
      </c>
      <c r="B558" s="59">
        <v>2.61</v>
      </c>
    </row>
    <row r="559" spans="1:2" x14ac:dyDescent="0.25">
      <c r="A559" s="61">
        <v>41481</v>
      </c>
      <c r="B559" s="59">
        <v>2.58</v>
      </c>
    </row>
    <row r="560" spans="1:2" x14ac:dyDescent="0.25">
      <c r="A560" s="61">
        <v>41484</v>
      </c>
      <c r="B560" s="59">
        <v>2.61</v>
      </c>
    </row>
    <row r="561" spans="1:2" x14ac:dyDescent="0.25">
      <c r="A561" s="61">
        <v>41485</v>
      </c>
      <c r="B561" s="59">
        <v>2.63</v>
      </c>
    </row>
    <row r="562" spans="1:2" x14ac:dyDescent="0.25">
      <c r="A562" s="61">
        <v>41486</v>
      </c>
      <c r="B562" s="59">
        <v>2.6</v>
      </c>
    </row>
    <row r="563" spans="1:2" x14ac:dyDescent="0.25">
      <c r="A563" s="61">
        <v>41487</v>
      </c>
      <c r="B563" s="59">
        <v>2.74</v>
      </c>
    </row>
    <row r="564" spans="1:2" x14ac:dyDescent="0.25">
      <c r="A564" s="61">
        <v>41488</v>
      </c>
      <c r="B564" s="59">
        <v>2.63</v>
      </c>
    </row>
    <row r="565" spans="1:2" x14ac:dyDescent="0.25">
      <c r="A565" s="61">
        <v>41491</v>
      </c>
      <c r="B565" s="59">
        <v>2.67</v>
      </c>
    </row>
    <row r="566" spans="1:2" x14ac:dyDescent="0.25">
      <c r="A566" s="61">
        <v>41492</v>
      </c>
      <c r="B566" s="59">
        <v>2.67</v>
      </c>
    </row>
    <row r="567" spans="1:2" x14ac:dyDescent="0.25">
      <c r="A567" s="61">
        <v>41493</v>
      </c>
      <c r="B567" s="59">
        <v>2.61</v>
      </c>
    </row>
    <row r="568" spans="1:2" x14ac:dyDescent="0.25">
      <c r="A568" s="61">
        <v>41494</v>
      </c>
      <c r="B568" s="59">
        <v>2.58</v>
      </c>
    </row>
    <row r="569" spans="1:2" x14ac:dyDescent="0.25">
      <c r="A569" s="61">
        <v>41495</v>
      </c>
      <c r="B569" s="59">
        <v>2.57</v>
      </c>
    </row>
    <row r="570" spans="1:2" x14ac:dyDescent="0.25">
      <c r="A570" s="61">
        <v>41498</v>
      </c>
      <c r="B570" s="59">
        <v>2.61</v>
      </c>
    </row>
    <row r="571" spans="1:2" x14ac:dyDescent="0.25">
      <c r="A571" s="61">
        <v>41499</v>
      </c>
      <c r="B571" s="59">
        <v>2.71</v>
      </c>
    </row>
    <row r="572" spans="1:2" x14ac:dyDescent="0.25">
      <c r="A572" s="61">
        <v>41500</v>
      </c>
      <c r="B572" s="59">
        <v>2.71</v>
      </c>
    </row>
    <row r="573" spans="1:2" x14ac:dyDescent="0.25">
      <c r="A573" s="61">
        <v>41501</v>
      </c>
      <c r="B573" s="59">
        <v>2.77</v>
      </c>
    </row>
    <row r="574" spans="1:2" x14ac:dyDescent="0.25">
      <c r="A574" s="61">
        <v>41502</v>
      </c>
      <c r="B574" s="59">
        <v>2.84</v>
      </c>
    </row>
    <row r="575" spans="1:2" x14ac:dyDescent="0.25">
      <c r="A575" s="61">
        <v>41505</v>
      </c>
      <c r="B575" s="59">
        <v>2.88</v>
      </c>
    </row>
    <row r="576" spans="1:2" x14ac:dyDescent="0.25">
      <c r="A576" s="61">
        <v>41506</v>
      </c>
      <c r="B576" s="59">
        <v>2.82</v>
      </c>
    </row>
    <row r="577" spans="1:2" x14ac:dyDescent="0.25">
      <c r="A577" s="61">
        <v>41507</v>
      </c>
      <c r="B577" s="59">
        <v>2.87</v>
      </c>
    </row>
    <row r="578" spans="1:2" x14ac:dyDescent="0.25">
      <c r="A578" s="61">
        <v>41508</v>
      </c>
      <c r="B578" s="59">
        <v>2.9</v>
      </c>
    </row>
    <row r="579" spans="1:2" x14ac:dyDescent="0.25">
      <c r="A579" s="61">
        <v>41509</v>
      </c>
      <c r="B579" s="59">
        <v>2.82</v>
      </c>
    </row>
    <row r="580" spans="1:2" x14ac:dyDescent="0.25">
      <c r="A580" s="61">
        <v>41512</v>
      </c>
      <c r="B580" s="59">
        <v>2.79</v>
      </c>
    </row>
    <row r="581" spans="1:2" x14ac:dyDescent="0.25">
      <c r="A581" s="61">
        <v>41513</v>
      </c>
      <c r="B581" s="59">
        <v>2.72</v>
      </c>
    </row>
    <row r="582" spans="1:2" x14ac:dyDescent="0.25">
      <c r="A582" s="61">
        <v>41514</v>
      </c>
      <c r="B582" s="59">
        <v>2.78</v>
      </c>
    </row>
    <row r="583" spans="1:2" x14ac:dyDescent="0.25">
      <c r="A583" s="61">
        <v>41515</v>
      </c>
      <c r="B583" s="59">
        <v>2.75</v>
      </c>
    </row>
    <row r="584" spans="1:2" x14ac:dyDescent="0.25">
      <c r="A584" s="61">
        <v>41516</v>
      </c>
      <c r="B584" s="59">
        <v>2.78</v>
      </c>
    </row>
    <row r="585" spans="1:2" x14ac:dyDescent="0.25">
      <c r="A585" s="61">
        <v>41519</v>
      </c>
      <c r="B585" s="58">
        <v>0</v>
      </c>
    </row>
    <row r="586" spans="1:2" x14ac:dyDescent="0.25">
      <c r="A586" s="61">
        <v>41520</v>
      </c>
      <c r="B586" s="59">
        <v>2.86</v>
      </c>
    </row>
    <row r="587" spans="1:2" x14ac:dyDescent="0.25">
      <c r="A587" s="61">
        <v>41521</v>
      </c>
      <c r="B587" s="59">
        <v>2.9</v>
      </c>
    </row>
    <row r="588" spans="1:2" x14ac:dyDescent="0.25">
      <c r="A588" s="61">
        <v>41522</v>
      </c>
      <c r="B588" s="59">
        <v>2.98</v>
      </c>
    </row>
    <row r="589" spans="1:2" x14ac:dyDescent="0.25">
      <c r="A589" s="61">
        <v>41523</v>
      </c>
      <c r="B589" s="59">
        <v>2.94</v>
      </c>
    </row>
    <row r="590" spans="1:2" x14ac:dyDescent="0.25">
      <c r="A590" s="61">
        <v>41526</v>
      </c>
      <c r="B590" s="59">
        <v>2.9</v>
      </c>
    </row>
    <row r="591" spans="1:2" x14ac:dyDescent="0.25">
      <c r="A591" s="61">
        <v>41527</v>
      </c>
      <c r="B591" s="59">
        <v>2.96</v>
      </c>
    </row>
    <row r="592" spans="1:2" x14ac:dyDescent="0.25">
      <c r="A592" s="61">
        <v>41528</v>
      </c>
      <c r="B592" s="59">
        <v>2.93</v>
      </c>
    </row>
    <row r="593" spans="1:2" x14ac:dyDescent="0.25">
      <c r="A593" s="61">
        <v>41529</v>
      </c>
      <c r="B593" s="59">
        <v>2.92</v>
      </c>
    </row>
    <row r="594" spans="1:2" x14ac:dyDescent="0.25">
      <c r="A594" s="61">
        <v>41530</v>
      </c>
      <c r="B594" s="59">
        <v>2.9</v>
      </c>
    </row>
    <row r="595" spans="1:2" x14ac:dyDescent="0.25">
      <c r="A595" s="61">
        <v>41533</v>
      </c>
      <c r="B595" s="59">
        <v>2.88</v>
      </c>
    </row>
    <row r="596" spans="1:2" x14ac:dyDescent="0.25">
      <c r="A596" s="61">
        <v>41534</v>
      </c>
      <c r="B596" s="59">
        <v>2.86</v>
      </c>
    </row>
    <row r="597" spans="1:2" x14ac:dyDescent="0.25">
      <c r="A597" s="61">
        <v>41535</v>
      </c>
      <c r="B597" s="59">
        <v>2.69</v>
      </c>
    </row>
    <row r="598" spans="1:2" x14ac:dyDescent="0.25">
      <c r="A598" s="61">
        <v>41536</v>
      </c>
      <c r="B598" s="59">
        <v>2.76</v>
      </c>
    </row>
    <row r="599" spans="1:2" x14ac:dyDescent="0.25">
      <c r="A599" s="61">
        <v>41537</v>
      </c>
      <c r="B599" s="59">
        <v>2.75</v>
      </c>
    </row>
    <row r="600" spans="1:2" x14ac:dyDescent="0.25">
      <c r="A600" s="61">
        <v>41540</v>
      </c>
      <c r="B600" s="59">
        <v>2.72</v>
      </c>
    </row>
    <row r="601" spans="1:2" x14ac:dyDescent="0.25">
      <c r="A601" s="61">
        <v>41541</v>
      </c>
      <c r="B601" s="59">
        <v>2.67</v>
      </c>
    </row>
    <row r="602" spans="1:2" x14ac:dyDescent="0.25">
      <c r="A602" s="61">
        <v>41542</v>
      </c>
      <c r="B602" s="59">
        <v>2.63</v>
      </c>
    </row>
    <row r="603" spans="1:2" x14ac:dyDescent="0.25">
      <c r="A603" s="61">
        <v>41543</v>
      </c>
      <c r="B603" s="59">
        <v>2.66</v>
      </c>
    </row>
    <row r="604" spans="1:2" x14ac:dyDescent="0.25">
      <c r="A604" s="61">
        <v>41544</v>
      </c>
      <c r="B604" s="59">
        <v>2.64</v>
      </c>
    </row>
    <row r="605" spans="1:2" x14ac:dyDescent="0.25">
      <c r="A605" s="61">
        <v>41547</v>
      </c>
      <c r="B605" s="59">
        <v>2.64</v>
      </c>
    </row>
    <row r="606" spans="1:2" x14ac:dyDescent="0.25">
      <c r="A606" s="61">
        <v>41548</v>
      </c>
      <c r="B606" s="59">
        <v>2.66</v>
      </c>
    </row>
    <row r="607" spans="1:2" x14ac:dyDescent="0.25">
      <c r="A607" s="61">
        <v>41549</v>
      </c>
      <c r="B607" s="59">
        <v>2.63</v>
      </c>
    </row>
    <row r="608" spans="1:2" x14ac:dyDescent="0.25">
      <c r="A608" s="61">
        <v>41550</v>
      </c>
      <c r="B608" s="59">
        <v>2.62</v>
      </c>
    </row>
    <row r="609" spans="1:2" x14ac:dyDescent="0.25">
      <c r="A609" s="61">
        <v>41551</v>
      </c>
      <c r="B609" s="59">
        <v>2.66</v>
      </c>
    </row>
    <row r="610" spans="1:2" x14ac:dyDescent="0.25">
      <c r="A610" s="61">
        <v>41554</v>
      </c>
      <c r="B610" s="59">
        <v>2.65</v>
      </c>
    </row>
    <row r="611" spans="1:2" x14ac:dyDescent="0.25">
      <c r="A611" s="61">
        <v>41555</v>
      </c>
      <c r="B611" s="59">
        <v>2.66</v>
      </c>
    </row>
    <row r="612" spans="1:2" x14ac:dyDescent="0.25">
      <c r="A612" s="61">
        <v>41556</v>
      </c>
      <c r="B612" s="59">
        <v>2.68</v>
      </c>
    </row>
    <row r="613" spans="1:2" x14ac:dyDescent="0.25">
      <c r="A613" s="61">
        <v>41557</v>
      </c>
      <c r="B613" s="59">
        <v>2.71</v>
      </c>
    </row>
    <row r="614" spans="1:2" x14ac:dyDescent="0.25">
      <c r="A614" s="61">
        <v>41558</v>
      </c>
      <c r="B614" s="59">
        <v>2.7</v>
      </c>
    </row>
    <row r="615" spans="1:2" x14ac:dyDescent="0.25">
      <c r="A615" s="61">
        <v>41561</v>
      </c>
      <c r="B615" s="58">
        <v>0</v>
      </c>
    </row>
    <row r="616" spans="1:2" x14ac:dyDescent="0.25">
      <c r="A616" s="61">
        <v>41562</v>
      </c>
      <c r="B616" s="59">
        <v>2.75</v>
      </c>
    </row>
    <row r="617" spans="1:2" x14ac:dyDescent="0.25">
      <c r="A617" s="61">
        <v>41563</v>
      </c>
      <c r="B617" s="59">
        <v>2.69</v>
      </c>
    </row>
    <row r="618" spans="1:2" x14ac:dyDescent="0.25">
      <c r="A618" s="61">
        <v>41564</v>
      </c>
      <c r="B618" s="59">
        <v>2.61</v>
      </c>
    </row>
    <row r="619" spans="1:2" x14ac:dyDescent="0.25">
      <c r="A619" s="61">
        <v>41565</v>
      </c>
      <c r="B619" s="59">
        <v>2.6</v>
      </c>
    </row>
    <row r="620" spans="1:2" x14ac:dyDescent="0.25">
      <c r="A620" s="61">
        <v>41568</v>
      </c>
      <c r="B620" s="59">
        <v>2.63</v>
      </c>
    </row>
    <row r="621" spans="1:2" x14ac:dyDescent="0.25">
      <c r="A621" s="61">
        <v>41569</v>
      </c>
      <c r="B621" s="59">
        <v>2.54</v>
      </c>
    </row>
    <row r="622" spans="1:2" x14ac:dyDescent="0.25">
      <c r="A622" s="61">
        <v>41570</v>
      </c>
      <c r="B622" s="59">
        <v>2.5099999999999998</v>
      </c>
    </row>
    <row r="623" spans="1:2" x14ac:dyDescent="0.25">
      <c r="A623" s="61">
        <v>41571</v>
      </c>
      <c r="B623" s="59">
        <v>2.5299999999999998</v>
      </c>
    </row>
    <row r="624" spans="1:2" x14ac:dyDescent="0.25">
      <c r="A624" s="61">
        <v>41572</v>
      </c>
      <c r="B624" s="59">
        <v>2.5299999999999998</v>
      </c>
    </row>
    <row r="625" spans="1:2" x14ac:dyDescent="0.25">
      <c r="A625" s="61">
        <v>41575</v>
      </c>
      <c r="B625" s="59">
        <v>2.54</v>
      </c>
    </row>
    <row r="626" spans="1:2" x14ac:dyDescent="0.25">
      <c r="A626" s="61">
        <v>41576</v>
      </c>
      <c r="B626" s="59">
        <v>2.5299999999999998</v>
      </c>
    </row>
    <row r="627" spans="1:2" x14ac:dyDescent="0.25">
      <c r="A627" s="61">
        <v>41577</v>
      </c>
      <c r="B627" s="59">
        <v>2.5499999999999998</v>
      </c>
    </row>
    <row r="628" spans="1:2" x14ac:dyDescent="0.25">
      <c r="A628" s="61">
        <v>41578</v>
      </c>
      <c r="B628" s="59">
        <v>2.57</v>
      </c>
    </row>
    <row r="629" spans="1:2" x14ac:dyDescent="0.25">
      <c r="A629" s="61">
        <v>41579</v>
      </c>
      <c r="B629" s="59">
        <v>2.65</v>
      </c>
    </row>
    <row r="630" spans="1:2" x14ac:dyDescent="0.25">
      <c r="A630" s="61">
        <v>41582</v>
      </c>
      <c r="B630" s="59">
        <v>2.63</v>
      </c>
    </row>
    <row r="631" spans="1:2" x14ac:dyDescent="0.25">
      <c r="A631" s="61">
        <v>41583</v>
      </c>
      <c r="B631" s="59">
        <v>2.69</v>
      </c>
    </row>
    <row r="632" spans="1:2" x14ac:dyDescent="0.25">
      <c r="A632" s="61">
        <v>41584</v>
      </c>
      <c r="B632" s="59">
        <v>2.67</v>
      </c>
    </row>
    <row r="633" spans="1:2" x14ac:dyDescent="0.25">
      <c r="A633" s="61">
        <v>41585</v>
      </c>
      <c r="B633" s="59">
        <v>2.63</v>
      </c>
    </row>
    <row r="634" spans="1:2" x14ac:dyDescent="0.25">
      <c r="A634" s="61">
        <v>41586</v>
      </c>
      <c r="B634" s="59">
        <v>2.77</v>
      </c>
    </row>
    <row r="635" spans="1:2" x14ac:dyDescent="0.25">
      <c r="A635" s="61">
        <v>41589</v>
      </c>
      <c r="B635" s="58">
        <v>0</v>
      </c>
    </row>
    <row r="636" spans="1:2" x14ac:dyDescent="0.25">
      <c r="A636" s="61">
        <v>41590</v>
      </c>
      <c r="B636" s="59">
        <v>2.8</v>
      </c>
    </row>
    <row r="637" spans="1:2" x14ac:dyDescent="0.25">
      <c r="A637" s="61">
        <v>41591</v>
      </c>
      <c r="B637" s="59">
        <v>2.75</v>
      </c>
    </row>
    <row r="638" spans="1:2" x14ac:dyDescent="0.25">
      <c r="A638" s="61">
        <v>41592</v>
      </c>
      <c r="B638" s="59">
        <v>2.69</v>
      </c>
    </row>
    <row r="639" spans="1:2" x14ac:dyDescent="0.25">
      <c r="A639" s="61">
        <v>41593</v>
      </c>
      <c r="B639" s="59">
        <v>2.71</v>
      </c>
    </row>
    <row r="640" spans="1:2" x14ac:dyDescent="0.25">
      <c r="A640" s="61">
        <v>41596</v>
      </c>
      <c r="B640" s="59">
        <v>2.67</v>
      </c>
    </row>
    <row r="641" spans="1:2" x14ac:dyDescent="0.25">
      <c r="A641" s="61">
        <v>41597</v>
      </c>
      <c r="B641" s="59">
        <v>2.71</v>
      </c>
    </row>
    <row r="642" spans="1:2" x14ac:dyDescent="0.25">
      <c r="A642" s="61">
        <v>41598</v>
      </c>
      <c r="B642" s="59">
        <v>2.8</v>
      </c>
    </row>
    <row r="643" spans="1:2" x14ac:dyDescent="0.25">
      <c r="A643" s="61">
        <v>41599</v>
      </c>
      <c r="B643" s="59">
        <v>2.79</v>
      </c>
    </row>
    <row r="644" spans="1:2" x14ac:dyDescent="0.25">
      <c r="A644" s="61">
        <v>41600</v>
      </c>
      <c r="B644" s="59">
        <v>2.75</v>
      </c>
    </row>
    <row r="645" spans="1:2" x14ac:dyDescent="0.25">
      <c r="A645" s="61">
        <v>41603</v>
      </c>
      <c r="B645" s="59">
        <v>2.74</v>
      </c>
    </row>
    <row r="646" spans="1:2" x14ac:dyDescent="0.25">
      <c r="A646" s="61">
        <v>41604</v>
      </c>
      <c r="B646" s="59">
        <v>2.71</v>
      </c>
    </row>
    <row r="647" spans="1:2" x14ac:dyDescent="0.25">
      <c r="A647" s="61">
        <v>41605</v>
      </c>
      <c r="B647" s="59">
        <v>2.74</v>
      </c>
    </row>
    <row r="648" spans="1:2" x14ac:dyDescent="0.25">
      <c r="A648" s="61">
        <v>41606</v>
      </c>
      <c r="B648" s="58">
        <v>0</v>
      </c>
    </row>
    <row r="649" spans="1:2" x14ac:dyDescent="0.25">
      <c r="A649" s="61">
        <v>41607</v>
      </c>
      <c r="B649" s="59">
        <v>2.75</v>
      </c>
    </row>
    <row r="650" spans="1:2" x14ac:dyDescent="0.25">
      <c r="A650" s="61">
        <v>41610</v>
      </c>
      <c r="B650" s="59">
        <v>2.81</v>
      </c>
    </row>
    <row r="651" spans="1:2" x14ac:dyDescent="0.25">
      <c r="A651" s="61">
        <v>41611</v>
      </c>
      <c r="B651" s="59">
        <v>2.79</v>
      </c>
    </row>
    <row r="652" spans="1:2" x14ac:dyDescent="0.25">
      <c r="A652" s="61">
        <v>41612</v>
      </c>
      <c r="B652" s="59">
        <v>2.84</v>
      </c>
    </row>
    <row r="653" spans="1:2" x14ac:dyDescent="0.25">
      <c r="A653" s="61">
        <v>41613</v>
      </c>
      <c r="B653" s="59">
        <v>2.88</v>
      </c>
    </row>
    <row r="654" spans="1:2" x14ac:dyDescent="0.25">
      <c r="A654" s="61">
        <v>41614</v>
      </c>
      <c r="B654" s="59">
        <v>2.88</v>
      </c>
    </row>
    <row r="655" spans="1:2" x14ac:dyDescent="0.25">
      <c r="A655" s="61">
        <v>41617</v>
      </c>
      <c r="B655" s="59">
        <v>2.86</v>
      </c>
    </row>
    <row r="656" spans="1:2" x14ac:dyDescent="0.25">
      <c r="A656" s="61">
        <v>41618</v>
      </c>
      <c r="B656" s="59">
        <v>2.81</v>
      </c>
    </row>
    <row r="657" spans="1:2" x14ac:dyDescent="0.25">
      <c r="A657" s="61">
        <v>41619</v>
      </c>
      <c r="B657" s="59">
        <v>2.86</v>
      </c>
    </row>
    <row r="658" spans="1:2" x14ac:dyDescent="0.25">
      <c r="A658" s="61">
        <v>41620</v>
      </c>
      <c r="B658" s="59">
        <v>2.89</v>
      </c>
    </row>
    <row r="659" spans="1:2" x14ac:dyDescent="0.25">
      <c r="A659" s="61">
        <v>41621</v>
      </c>
      <c r="B659" s="59">
        <v>2.88</v>
      </c>
    </row>
    <row r="660" spans="1:2" x14ac:dyDescent="0.25">
      <c r="A660" s="61">
        <v>41624</v>
      </c>
      <c r="B660" s="59">
        <v>2.89</v>
      </c>
    </row>
    <row r="661" spans="1:2" x14ac:dyDescent="0.25">
      <c r="A661" s="61">
        <v>41625</v>
      </c>
      <c r="B661" s="59">
        <v>2.85</v>
      </c>
    </row>
    <row r="662" spans="1:2" x14ac:dyDescent="0.25">
      <c r="A662" s="61">
        <v>41626</v>
      </c>
      <c r="B662" s="59">
        <v>2.89</v>
      </c>
    </row>
    <row r="663" spans="1:2" x14ac:dyDescent="0.25">
      <c r="A663" s="61">
        <v>41627</v>
      </c>
      <c r="B663" s="59">
        <v>2.94</v>
      </c>
    </row>
    <row r="664" spans="1:2" x14ac:dyDescent="0.25">
      <c r="A664" s="61">
        <v>41628</v>
      </c>
      <c r="B664" s="59">
        <v>2.89</v>
      </c>
    </row>
    <row r="665" spans="1:2" x14ac:dyDescent="0.25">
      <c r="A665" s="61">
        <v>41631</v>
      </c>
      <c r="B665" s="59">
        <v>2.94</v>
      </c>
    </row>
    <row r="666" spans="1:2" x14ac:dyDescent="0.25">
      <c r="A666" s="61">
        <v>41632</v>
      </c>
      <c r="B666" s="59">
        <v>2.99</v>
      </c>
    </row>
    <row r="667" spans="1:2" x14ac:dyDescent="0.25">
      <c r="A667" s="61">
        <v>41633</v>
      </c>
      <c r="B667" s="58">
        <v>0</v>
      </c>
    </row>
    <row r="668" spans="1:2" x14ac:dyDescent="0.25">
      <c r="A668" s="61">
        <v>41634</v>
      </c>
      <c r="B668" s="59">
        <v>3</v>
      </c>
    </row>
    <row r="669" spans="1:2" x14ac:dyDescent="0.25">
      <c r="A669" s="61">
        <v>41635</v>
      </c>
      <c r="B669" s="59">
        <v>3.02</v>
      </c>
    </row>
    <row r="670" spans="1:2" x14ac:dyDescent="0.25">
      <c r="A670" s="61">
        <v>41638</v>
      </c>
      <c r="B670" s="59">
        <v>2.99</v>
      </c>
    </row>
    <row r="671" spans="1:2" x14ac:dyDescent="0.25">
      <c r="A671" s="61">
        <v>41639</v>
      </c>
      <c r="B671" s="59">
        <v>3.04</v>
      </c>
    </row>
    <row r="672" spans="1:2" x14ac:dyDescent="0.25">
      <c r="A672" s="61">
        <v>41640</v>
      </c>
      <c r="B672" s="58">
        <v>0</v>
      </c>
    </row>
    <row r="673" spans="1:2" x14ac:dyDescent="0.25">
      <c r="A673" s="61">
        <v>41641</v>
      </c>
      <c r="B673" s="59">
        <v>3</v>
      </c>
    </row>
    <row r="674" spans="1:2" x14ac:dyDescent="0.25">
      <c r="A674" s="61">
        <v>41642</v>
      </c>
      <c r="B674" s="59">
        <v>3.01</v>
      </c>
    </row>
    <row r="675" spans="1:2" x14ac:dyDescent="0.25">
      <c r="A675" s="61">
        <v>41645</v>
      </c>
      <c r="B675" s="59">
        <v>2.98</v>
      </c>
    </row>
    <row r="676" spans="1:2" x14ac:dyDescent="0.25">
      <c r="A676" s="61">
        <v>41646</v>
      </c>
      <c r="B676" s="59">
        <v>2.96</v>
      </c>
    </row>
    <row r="677" spans="1:2" x14ac:dyDescent="0.25">
      <c r="A677" s="61">
        <v>41647</v>
      </c>
      <c r="B677" s="59">
        <v>3.01</v>
      </c>
    </row>
    <row r="678" spans="1:2" x14ac:dyDescent="0.25">
      <c r="A678" s="61">
        <v>41648</v>
      </c>
      <c r="B678" s="59">
        <v>2.97</v>
      </c>
    </row>
    <row r="679" spans="1:2" x14ac:dyDescent="0.25">
      <c r="A679" s="61">
        <v>41649</v>
      </c>
      <c r="B679" s="59">
        <v>2.88</v>
      </c>
    </row>
    <row r="680" spans="1:2" x14ac:dyDescent="0.25">
      <c r="A680" s="61">
        <v>41652</v>
      </c>
      <c r="B680" s="59">
        <v>2.84</v>
      </c>
    </row>
    <row r="681" spans="1:2" x14ac:dyDescent="0.25">
      <c r="A681" s="61">
        <v>41653</v>
      </c>
      <c r="B681" s="59">
        <v>2.88</v>
      </c>
    </row>
    <row r="682" spans="1:2" x14ac:dyDescent="0.25">
      <c r="A682" s="61">
        <v>41654</v>
      </c>
      <c r="B682" s="59">
        <v>2.9</v>
      </c>
    </row>
    <row r="683" spans="1:2" x14ac:dyDescent="0.25">
      <c r="A683" s="61">
        <v>41655</v>
      </c>
      <c r="B683" s="59">
        <v>2.86</v>
      </c>
    </row>
    <row r="684" spans="1:2" x14ac:dyDescent="0.25">
      <c r="A684" s="61">
        <v>41656</v>
      </c>
      <c r="B684" s="59">
        <v>2.84</v>
      </c>
    </row>
    <row r="685" spans="1:2" x14ac:dyDescent="0.25">
      <c r="A685" s="61">
        <v>41659</v>
      </c>
      <c r="B685" s="58">
        <v>0</v>
      </c>
    </row>
    <row r="686" spans="1:2" x14ac:dyDescent="0.25">
      <c r="A686" s="61">
        <v>41660</v>
      </c>
      <c r="B686" s="59">
        <v>2.85</v>
      </c>
    </row>
    <row r="687" spans="1:2" x14ac:dyDescent="0.25">
      <c r="A687" s="61">
        <v>41661</v>
      </c>
      <c r="B687" s="59">
        <v>2.87</v>
      </c>
    </row>
    <row r="688" spans="1:2" x14ac:dyDescent="0.25">
      <c r="A688" s="61">
        <v>41662</v>
      </c>
      <c r="B688" s="59">
        <v>2.79</v>
      </c>
    </row>
    <row r="689" spans="1:2" x14ac:dyDescent="0.25">
      <c r="A689" s="61">
        <v>41663</v>
      </c>
      <c r="B689" s="59">
        <v>2.75</v>
      </c>
    </row>
    <row r="690" spans="1:2" x14ac:dyDescent="0.25">
      <c r="A690" s="61">
        <v>41666</v>
      </c>
      <c r="B690" s="59">
        <v>2.78</v>
      </c>
    </row>
    <row r="691" spans="1:2" x14ac:dyDescent="0.25">
      <c r="A691" s="61">
        <v>41667</v>
      </c>
      <c r="B691" s="59">
        <v>2.77</v>
      </c>
    </row>
    <row r="692" spans="1:2" x14ac:dyDescent="0.25">
      <c r="A692" s="61">
        <v>41668</v>
      </c>
      <c r="B692" s="59">
        <v>2.69</v>
      </c>
    </row>
    <row r="693" spans="1:2" x14ac:dyDescent="0.25">
      <c r="A693" s="61">
        <v>41669</v>
      </c>
      <c r="B693" s="59">
        <v>2.72</v>
      </c>
    </row>
    <row r="694" spans="1:2" x14ac:dyDescent="0.25">
      <c r="A694" s="61">
        <v>41670</v>
      </c>
      <c r="B694" s="59">
        <v>2.67</v>
      </c>
    </row>
    <row r="695" spans="1:2" x14ac:dyDescent="0.25">
      <c r="A695" s="61">
        <v>41673</v>
      </c>
      <c r="B695" s="59">
        <v>2.61</v>
      </c>
    </row>
    <row r="696" spans="1:2" x14ac:dyDescent="0.25">
      <c r="A696" s="61">
        <v>41674</v>
      </c>
      <c r="B696" s="59">
        <v>2.64</v>
      </c>
    </row>
    <row r="697" spans="1:2" x14ac:dyDescent="0.25">
      <c r="A697" s="61">
        <v>41675</v>
      </c>
      <c r="B697" s="59">
        <v>2.7</v>
      </c>
    </row>
    <row r="698" spans="1:2" x14ac:dyDescent="0.25">
      <c r="A698" s="61">
        <v>41676</v>
      </c>
      <c r="B698" s="59">
        <v>2.73</v>
      </c>
    </row>
    <row r="699" spans="1:2" x14ac:dyDescent="0.25">
      <c r="A699" s="61">
        <v>41677</v>
      </c>
      <c r="B699" s="59">
        <v>2.71</v>
      </c>
    </row>
    <row r="700" spans="1:2" x14ac:dyDescent="0.25">
      <c r="A700" s="61">
        <v>41680</v>
      </c>
      <c r="B700" s="59">
        <v>2.7</v>
      </c>
    </row>
    <row r="701" spans="1:2" x14ac:dyDescent="0.25">
      <c r="A701" s="61">
        <v>41681</v>
      </c>
      <c r="B701" s="59">
        <v>2.75</v>
      </c>
    </row>
    <row r="702" spans="1:2" x14ac:dyDescent="0.25">
      <c r="A702" s="61">
        <v>41682</v>
      </c>
      <c r="B702" s="59">
        <v>2.8</v>
      </c>
    </row>
    <row r="703" spans="1:2" x14ac:dyDescent="0.25">
      <c r="A703" s="61">
        <v>41683</v>
      </c>
      <c r="B703" s="59">
        <v>2.73</v>
      </c>
    </row>
    <row r="704" spans="1:2" x14ac:dyDescent="0.25">
      <c r="A704" s="61">
        <v>41684</v>
      </c>
      <c r="B704" s="59">
        <v>2.75</v>
      </c>
    </row>
    <row r="705" spans="1:2" x14ac:dyDescent="0.25">
      <c r="A705" s="61">
        <v>41687</v>
      </c>
      <c r="B705" s="58">
        <v>0</v>
      </c>
    </row>
    <row r="706" spans="1:2" x14ac:dyDescent="0.25">
      <c r="A706" s="61">
        <v>41688</v>
      </c>
      <c r="B706" s="59">
        <v>2.71</v>
      </c>
    </row>
    <row r="707" spans="1:2" x14ac:dyDescent="0.25">
      <c r="A707" s="61">
        <v>41689</v>
      </c>
      <c r="B707" s="59">
        <v>2.73</v>
      </c>
    </row>
    <row r="708" spans="1:2" x14ac:dyDescent="0.25">
      <c r="A708" s="61">
        <v>41690</v>
      </c>
      <c r="B708" s="59">
        <v>2.76</v>
      </c>
    </row>
    <row r="709" spans="1:2" x14ac:dyDescent="0.25">
      <c r="A709" s="61">
        <v>41691</v>
      </c>
      <c r="B709" s="59">
        <v>2.73</v>
      </c>
    </row>
    <row r="710" spans="1:2" x14ac:dyDescent="0.25">
      <c r="A710" s="61">
        <v>41694</v>
      </c>
      <c r="B710" s="59">
        <v>2.75</v>
      </c>
    </row>
    <row r="711" spans="1:2" x14ac:dyDescent="0.25">
      <c r="A711" s="61">
        <v>41695</v>
      </c>
      <c r="B711" s="59">
        <v>2.7</v>
      </c>
    </row>
    <row r="712" spans="1:2" x14ac:dyDescent="0.25">
      <c r="A712" s="61">
        <v>41696</v>
      </c>
      <c r="B712" s="59">
        <v>2.67</v>
      </c>
    </row>
    <row r="713" spans="1:2" x14ac:dyDescent="0.25">
      <c r="A713" s="61">
        <v>41697</v>
      </c>
      <c r="B713" s="59">
        <v>2.65</v>
      </c>
    </row>
    <row r="714" spans="1:2" x14ac:dyDescent="0.25">
      <c r="A714" s="61">
        <v>41698</v>
      </c>
      <c r="B714" s="59">
        <v>2.66</v>
      </c>
    </row>
    <row r="715" spans="1:2" x14ac:dyDescent="0.25">
      <c r="A715" s="61">
        <v>41701</v>
      </c>
      <c r="B715" s="59">
        <v>2.6</v>
      </c>
    </row>
    <row r="716" spans="1:2" x14ac:dyDescent="0.25">
      <c r="A716" s="61">
        <v>41702</v>
      </c>
      <c r="B716" s="59">
        <v>2.7</v>
      </c>
    </row>
    <row r="717" spans="1:2" x14ac:dyDescent="0.25">
      <c r="A717" s="61">
        <v>41703</v>
      </c>
      <c r="B717" s="59">
        <v>2.7</v>
      </c>
    </row>
    <row r="718" spans="1:2" x14ac:dyDescent="0.25">
      <c r="A718" s="61">
        <v>41704</v>
      </c>
      <c r="B718" s="59">
        <v>2.74</v>
      </c>
    </row>
    <row r="719" spans="1:2" x14ac:dyDescent="0.25">
      <c r="A719" s="61">
        <v>41705</v>
      </c>
      <c r="B719" s="59">
        <v>2.8</v>
      </c>
    </row>
    <row r="720" spans="1:2" x14ac:dyDescent="0.25">
      <c r="A720" s="61">
        <v>41708</v>
      </c>
      <c r="B720" s="59">
        <v>2.79</v>
      </c>
    </row>
    <row r="721" spans="1:2" x14ac:dyDescent="0.25">
      <c r="A721" s="61">
        <v>41709</v>
      </c>
      <c r="B721" s="59">
        <v>2.77</v>
      </c>
    </row>
    <row r="722" spans="1:2" x14ac:dyDescent="0.25">
      <c r="A722" s="61">
        <v>41710</v>
      </c>
      <c r="B722" s="59">
        <v>2.73</v>
      </c>
    </row>
    <row r="723" spans="1:2" x14ac:dyDescent="0.25">
      <c r="A723" s="61">
        <v>41711</v>
      </c>
      <c r="B723" s="59">
        <v>2.66</v>
      </c>
    </row>
    <row r="724" spans="1:2" x14ac:dyDescent="0.25">
      <c r="A724" s="61">
        <v>41712</v>
      </c>
      <c r="B724" s="59">
        <v>2.65</v>
      </c>
    </row>
    <row r="725" spans="1:2" x14ac:dyDescent="0.25">
      <c r="A725" s="61">
        <v>41715</v>
      </c>
      <c r="B725" s="59">
        <v>2.7</v>
      </c>
    </row>
    <row r="726" spans="1:2" x14ac:dyDescent="0.25">
      <c r="A726" s="61">
        <v>41716</v>
      </c>
      <c r="B726" s="59">
        <v>2.68</v>
      </c>
    </row>
    <row r="727" spans="1:2" x14ac:dyDescent="0.25">
      <c r="A727" s="61">
        <v>41717</v>
      </c>
      <c r="B727" s="59">
        <v>2.78</v>
      </c>
    </row>
    <row r="728" spans="1:2" x14ac:dyDescent="0.25">
      <c r="A728" s="61">
        <v>41718</v>
      </c>
      <c r="B728" s="59">
        <v>2.79</v>
      </c>
    </row>
    <row r="729" spans="1:2" x14ac:dyDescent="0.25">
      <c r="A729" s="61">
        <v>41719</v>
      </c>
      <c r="B729" s="59">
        <v>2.75</v>
      </c>
    </row>
    <row r="730" spans="1:2" x14ac:dyDescent="0.25">
      <c r="A730" s="61">
        <v>41722</v>
      </c>
      <c r="B730" s="59">
        <v>2.74</v>
      </c>
    </row>
    <row r="731" spans="1:2" x14ac:dyDescent="0.25">
      <c r="A731" s="61">
        <v>41723</v>
      </c>
      <c r="B731" s="59">
        <v>2.75</v>
      </c>
    </row>
    <row r="732" spans="1:2" x14ac:dyDescent="0.25">
      <c r="A732" s="61">
        <v>41724</v>
      </c>
      <c r="B732" s="59">
        <v>2.71</v>
      </c>
    </row>
    <row r="733" spans="1:2" x14ac:dyDescent="0.25">
      <c r="A733" s="61">
        <v>41725</v>
      </c>
      <c r="B733" s="59">
        <v>2.69</v>
      </c>
    </row>
    <row r="734" spans="1:2" x14ac:dyDescent="0.25">
      <c r="A734" s="61">
        <v>41726</v>
      </c>
      <c r="B734" s="59">
        <v>2.73</v>
      </c>
    </row>
    <row r="735" spans="1:2" x14ac:dyDescent="0.25">
      <c r="A735" s="61">
        <v>41729</v>
      </c>
      <c r="B735" s="59">
        <v>2.73</v>
      </c>
    </row>
    <row r="736" spans="1:2" x14ac:dyDescent="0.25">
      <c r="A736" s="61">
        <v>41730</v>
      </c>
      <c r="B736" s="59">
        <v>2.77</v>
      </c>
    </row>
    <row r="737" spans="1:2" x14ac:dyDescent="0.25">
      <c r="A737" s="61">
        <v>41731</v>
      </c>
      <c r="B737" s="59">
        <v>2.82</v>
      </c>
    </row>
    <row r="738" spans="1:2" x14ac:dyDescent="0.25">
      <c r="A738" s="61">
        <v>41732</v>
      </c>
      <c r="B738" s="59">
        <v>2.8</v>
      </c>
    </row>
    <row r="739" spans="1:2" x14ac:dyDescent="0.25">
      <c r="A739" s="61">
        <v>41733</v>
      </c>
      <c r="B739" s="59">
        <v>2.74</v>
      </c>
    </row>
    <row r="740" spans="1:2" x14ac:dyDescent="0.25">
      <c r="A740" s="61">
        <v>41736</v>
      </c>
      <c r="B740" s="59">
        <v>2.71</v>
      </c>
    </row>
    <row r="741" spans="1:2" x14ac:dyDescent="0.25">
      <c r="A741" s="61">
        <v>41737</v>
      </c>
      <c r="B741" s="59">
        <v>2.69</v>
      </c>
    </row>
    <row r="742" spans="1:2" x14ac:dyDescent="0.25">
      <c r="A742" s="61">
        <v>41738</v>
      </c>
      <c r="B742" s="59">
        <v>2.71</v>
      </c>
    </row>
    <row r="743" spans="1:2" x14ac:dyDescent="0.25">
      <c r="A743" s="61">
        <v>41739</v>
      </c>
      <c r="B743" s="59">
        <v>2.65</v>
      </c>
    </row>
    <row r="744" spans="1:2" x14ac:dyDescent="0.25">
      <c r="A744" s="61">
        <v>41740</v>
      </c>
      <c r="B744" s="59">
        <v>2.63</v>
      </c>
    </row>
    <row r="745" spans="1:2" x14ac:dyDescent="0.25">
      <c r="A745" s="61">
        <v>41743</v>
      </c>
      <c r="B745" s="59">
        <v>2.65</v>
      </c>
    </row>
    <row r="746" spans="1:2" x14ac:dyDescent="0.25">
      <c r="A746" s="61">
        <v>41744</v>
      </c>
      <c r="B746" s="59">
        <v>2.64</v>
      </c>
    </row>
    <row r="747" spans="1:2" x14ac:dyDescent="0.25">
      <c r="A747" s="61">
        <v>41745</v>
      </c>
      <c r="B747" s="59">
        <v>2.65</v>
      </c>
    </row>
    <row r="748" spans="1:2" x14ac:dyDescent="0.25">
      <c r="A748" s="61">
        <v>41746</v>
      </c>
      <c r="B748" s="59">
        <v>2.73</v>
      </c>
    </row>
    <row r="749" spans="1:2" x14ac:dyDescent="0.25">
      <c r="A749" s="61">
        <v>41747</v>
      </c>
      <c r="B749" s="58">
        <v>0</v>
      </c>
    </row>
    <row r="750" spans="1:2" x14ac:dyDescent="0.25">
      <c r="A750" s="61">
        <v>41750</v>
      </c>
      <c r="B750" s="59">
        <v>2.73</v>
      </c>
    </row>
    <row r="751" spans="1:2" x14ac:dyDescent="0.25">
      <c r="A751" s="61">
        <v>41751</v>
      </c>
      <c r="B751" s="59">
        <v>2.73</v>
      </c>
    </row>
    <row r="752" spans="1:2" x14ac:dyDescent="0.25">
      <c r="A752" s="61">
        <v>41752</v>
      </c>
      <c r="B752" s="59">
        <v>2.7</v>
      </c>
    </row>
    <row r="753" spans="1:2" x14ac:dyDescent="0.25">
      <c r="A753" s="61">
        <v>41753</v>
      </c>
      <c r="B753" s="59">
        <v>2.7</v>
      </c>
    </row>
    <row r="754" spans="1:2" x14ac:dyDescent="0.25">
      <c r="A754" s="61">
        <v>41754</v>
      </c>
      <c r="B754" s="59">
        <v>2.68</v>
      </c>
    </row>
    <row r="755" spans="1:2" x14ac:dyDescent="0.25">
      <c r="A755" s="61">
        <v>41757</v>
      </c>
      <c r="B755" s="59">
        <v>2.7</v>
      </c>
    </row>
    <row r="756" spans="1:2" x14ac:dyDescent="0.25">
      <c r="A756" s="61">
        <v>41758</v>
      </c>
      <c r="B756" s="59">
        <v>2.71</v>
      </c>
    </row>
    <row r="757" spans="1:2" x14ac:dyDescent="0.25">
      <c r="A757" s="61">
        <v>41759</v>
      </c>
      <c r="B757" s="59">
        <v>2.67</v>
      </c>
    </row>
    <row r="758" spans="1:2" x14ac:dyDescent="0.25">
      <c r="A758" s="61">
        <v>41760</v>
      </c>
      <c r="B758" s="59">
        <v>2.63</v>
      </c>
    </row>
    <row r="759" spans="1:2" x14ac:dyDescent="0.25">
      <c r="A759" s="61">
        <v>41761</v>
      </c>
      <c r="B759" s="59">
        <v>2.6</v>
      </c>
    </row>
    <row r="760" spans="1:2" x14ac:dyDescent="0.25">
      <c r="A760" s="61">
        <v>41764</v>
      </c>
      <c r="B760" s="59">
        <v>2.63</v>
      </c>
    </row>
    <row r="761" spans="1:2" x14ac:dyDescent="0.25">
      <c r="A761" s="61">
        <v>41765</v>
      </c>
      <c r="B761" s="59">
        <v>2.61</v>
      </c>
    </row>
    <row r="762" spans="1:2" x14ac:dyDescent="0.25">
      <c r="A762" s="61">
        <v>41766</v>
      </c>
      <c r="B762" s="59">
        <v>2.62</v>
      </c>
    </row>
    <row r="763" spans="1:2" x14ac:dyDescent="0.25">
      <c r="A763" s="61">
        <v>41767</v>
      </c>
      <c r="B763" s="59">
        <v>2.61</v>
      </c>
    </row>
    <row r="764" spans="1:2" x14ac:dyDescent="0.25">
      <c r="A764" s="61">
        <v>41768</v>
      </c>
      <c r="B764" s="59">
        <v>2.62</v>
      </c>
    </row>
    <row r="765" spans="1:2" x14ac:dyDescent="0.25">
      <c r="A765" s="61">
        <v>41771</v>
      </c>
      <c r="B765" s="59">
        <v>2.66</v>
      </c>
    </row>
    <row r="766" spans="1:2" x14ac:dyDescent="0.25">
      <c r="A766" s="61">
        <v>41772</v>
      </c>
      <c r="B766" s="59">
        <v>2.61</v>
      </c>
    </row>
    <row r="767" spans="1:2" x14ac:dyDescent="0.25">
      <c r="A767" s="61">
        <v>41773</v>
      </c>
      <c r="B767" s="59">
        <v>2.54</v>
      </c>
    </row>
    <row r="768" spans="1:2" x14ac:dyDescent="0.25">
      <c r="A768" s="61">
        <v>41774</v>
      </c>
      <c r="B768" s="59">
        <v>2.5</v>
      </c>
    </row>
    <row r="769" spans="1:2" x14ac:dyDescent="0.25">
      <c r="A769" s="61">
        <v>41775</v>
      </c>
      <c r="B769" s="59">
        <v>2.52</v>
      </c>
    </row>
    <row r="770" spans="1:2" x14ac:dyDescent="0.25">
      <c r="A770" s="61">
        <v>41778</v>
      </c>
      <c r="B770" s="59">
        <v>2.54</v>
      </c>
    </row>
    <row r="771" spans="1:2" x14ac:dyDescent="0.25">
      <c r="A771" s="61">
        <v>41779</v>
      </c>
      <c r="B771" s="59">
        <v>2.52</v>
      </c>
    </row>
    <row r="772" spans="1:2" x14ac:dyDescent="0.25">
      <c r="A772" s="61">
        <v>41780</v>
      </c>
      <c r="B772" s="59">
        <v>2.54</v>
      </c>
    </row>
    <row r="773" spans="1:2" x14ac:dyDescent="0.25">
      <c r="A773" s="61">
        <v>41781</v>
      </c>
      <c r="B773" s="59">
        <v>2.56</v>
      </c>
    </row>
    <row r="774" spans="1:2" x14ac:dyDescent="0.25">
      <c r="A774" s="61">
        <v>41782</v>
      </c>
      <c r="B774" s="59">
        <v>2.54</v>
      </c>
    </row>
    <row r="775" spans="1:2" x14ac:dyDescent="0.25">
      <c r="A775" s="61">
        <v>41785</v>
      </c>
      <c r="B775" s="58">
        <v>0</v>
      </c>
    </row>
    <row r="776" spans="1:2" x14ac:dyDescent="0.25">
      <c r="A776" s="61">
        <v>41786</v>
      </c>
      <c r="B776" s="59">
        <v>2.52</v>
      </c>
    </row>
    <row r="777" spans="1:2" x14ac:dyDescent="0.25">
      <c r="A777" s="61">
        <v>41787</v>
      </c>
      <c r="B777" s="59">
        <v>2.44</v>
      </c>
    </row>
    <row r="778" spans="1:2" x14ac:dyDescent="0.25">
      <c r="A778" s="61">
        <v>41788</v>
      </c>
      <c r="B778" s="59">
        <v>2.4500000000000002</v>
      </c>
    </row>
    <row r="779" spans="1:2" x14ac:dyDescent="0.25">
      <c r="A779" s="61">
        <v>41789</v>
      </c>
      <c r="B779" s="59">
        <v>2.48</v>
      </c>
    </row>
    <row r="780" spans="1:2" x14ac:dyDescent="0.25">
      <c r="A780" s="61">
        <v>41792</v>
      </c>
      <c r="B780" s="59">
        <v>2.54</v>
      </c>
    </row>
    <row r="781" spans="1:2" x14ac:dyDescent="0.25">
      <c r="A781" s="61">
        <v>41793</v>
      </c>
      <c r="B781" s="59">
        <v>2.6</v>
      </c>
    </row>
    <row r="782" spans="1:2" x14ac:dyDescent="0.25">
      <c r="A782" s="61">
        <v>41794</v>
      </c>
      <c r="B782" s="59">
        <v>2.61</v>
      </c>
    </row>
    <row r="783" spans="1:2" x14ac:dyDescent="0.25">
      <c r="A783" s="61">
        <v>41795</v>
      </c>
      <c r="B783" s="59">
        <v>2.59</v>
      </c>
    </row>
    <row r="784" spans="1:2" x14ac:dyDescent="0.25">
      <c r="A784" s="61">
        <v>41796</v>
      </c>
      <c r="B784" s="59">
        <v>2.6</v>
      </c>
    </row>
    <row r="785" spans="1:2" x14ac:dyDescent="0.25">
      <c r="A785" s="61">
        <v>41799</v>
      </c>
      <c r="B785" s="59">
        <v>2.62</v>
      </c>
    </row>
    <row r="786" spans="1:2" x14ac:dyDescent="0.25">
      <c r="A786" s="61">
        <v>41800</v>
      </c>
      <c r="B786" s="59">
        <v>2.64</v>
      </c>
    </row>
    <row r="787" spans="1:2" x14ac:dyDescent="0.25">
      <c r="A787" s="61">
        <v>41801</v>
      </c>
      <c r="B787" s="59">
        <v>2.65</v>
      </c>
    </row>
    <row r="788" spans="1:2" x14ac:dyDescent="0.25">
      <c r="A788" s="61">
        <v>41802</v>
      </c>
      <c r="B788" s="59">
        <v>2.58</v>
      </c>
    </row>
    <row r="789" spans="1:2" x14ac:dyDescent="0.25">
      <c r="A789" s="61">
        <v>41803</v>
      </c>
      <c r="B789" s="59">
        <v>2.6</v>
      </c>
    </row>
    <row r="790" spans="1:2" x14ac:dyDescent="0.25">
      <c r="A790" s="61">
        <v>41806</v>
      </c>
      <c r="B790" s="59">
        <v>2.61</v>
      </c>
    </row>
    <row r="791" spans="1:2" x14ac:dyDescent="0.25">
      <c r="A791" s="61">
        <v>41807</v>
      </c>
      <c r="B791" s="59">
        <v>2.66</v>
      </c>
    </row>
    <row r="792" spans="1:2" x14ac:dyDescent="0.25">
      <c r="A792" s="61">
        <v>41808</v>
      </c>
      <c r="B792" s="59">
        <v>2.61</v>
      </c>
    </row>
    <row r="793" spans="1:2" x14ac:dyDescent="0.25">
      <c r="A793" s="61">
        <v>41809</v>
      </c>
      <c r="B793" s="59">
        <v>2.64</v>
      </c>
    </row>
    <row r="794" spans="1:2" x14ac:dyDescent="0.25">
      <c r="A794" s="61">
        <v>41810</v>
      </c>
      <c r="B794" s="59">
        <v>2.63</v>
      </c>
    </row>
    <row r="795" spans="1:2" x14ac:dyDescent="0.25">
      <c r="A795" s="61">
        <v>41813</v>
      </c>
      <c r="B795" s="59">
        <v>2.63</v>
      </c>
    </row>
    <row r="796" spans="1:2" x14ac:dyDescent="0.25">
      <c r="A796" s="61">
        <v>41814</v>
      </c>
      <c r="B796" s="59">
        <v>2.59</v>
      </c>
    </row>
    <row r="797" spans="1:2" x14ac:dyDescent="0.25">
      <c r="A797" s="61">
        <v>41815</v>
      </c>
      <c r="B797" s="59">
        <v>2.57</v>
      </c>
    </row>
    <row r="798" spans="1:2" x14ac:dyDescent="0.25">
      <c r="A798" s="61">
        <v>41816</v>
      </c>
      <c r="B798" s="59">
        <v>2.5299999999999998</v>
      </c>
    </row>
    <row r="799" spans="1:2" x14ac:dyDescent="0.25">
      <c r="A799" s="61">
        <v>41817</v>
      </c>
      <c r="B799" s="59">
        <v>2.54</v>
      </c>
    </row>
    <row r="800" spans="1:2" x14ac:dyDescent="0.25">
      <c r="A800" s="61">
        <v>41820</v>
      </c>
      <c r="B800" s="59">
        <v>2.5299999999999998</v>
      </c>
    </row>
    <row r="801" spans="1:2" x14ac:dyDescent="0.25">
      <c r="A801" s="61">
        <v>41821</v>
      </c>
      <c r="B801" s="59">
        <v>2.58</v>
      </c>
    </row>
    <row r="802" spans="1:2" x14ac:dyDescent="0.25">
      <c r="A802" s="61">
        <v>41822</v>
      </c>
      <c r="B802" s="59">
        <v>2.64</v>
      </c>
    </row>
    <row r="803" spans="1:2" x14ac:dyDescent="0.25">
      <c r="A803" s="61">
        <v>41823</v>
      </c>
      <c r="B803" s="59">
        <v>2.65</v>
      </c>
    </row>
    <row r="804" spans="1:2" x14ac:dyDescent="0.25">
      <c r="A804" s="61">
        <v>41824</v>
      </c>
      <c r="B804" s="58">
        <v>0</v>
      </c>
    </row>
    <row r="805" spans="1:2" x14ac:dyDescent="0.25">
      <c r="A805" s="61">
        <v>41827</v>
      </c>
      <c r="B805" s="59">
        <v>2.63</v>
      </c>
    </row>
    <row r="806" spans="1:2" x14ac:dyDescent="0.25">
      <c r="A806" s="61">
        <v>41828</v>
      </c>
      <c r="B806" s="59">
        <v>2.58</v>
      </c>
    </row>
    <row r="807" spans="1:2" x14ac:dyDescent="0.25">
      <c r="A807" s="61">
        <v>41829</v>
      </c>
      <c r="B807" s="59">
        <v>2.57</v>
      </c>
    </row>
    <row r="808" spans="1:2" x14ac:dyDescent="0.25">
      <c r="A808" s="61">
        <v>41830</v>
      </c>
      <c r="B808" s="59">
        <v>2.5499999999999998</v>
      </c>
    </row>
    <row r="809" spans="1:2" x14ac:dyDescent="0.25">
      <c r="A809" s="61">
        <v>41831</v>
      </c>
      <c r="B809" s="59">
        <v>2.5299999999999998</v>
      </c>
    </row>
    <row r="810" spans="1:2" x14ac:dyDescent="0.25">
      <c r="A810" s="61">
        <v>41834</v>
      </c>
      <c r="B810" s="59">
        <v>2.5499999999999998</v>
      </c>
    </row>
    <row r="811" spans="1:2" x14ac:dyDescent="0.25">
      <c r="A811" s="61">
        <v>41835</v>
      </c>
      <c r="B811" s="59">
        <v>2.56</v>
      </c>
    </row>
    <row r="812" spans="1:2" x14ac:dyDescent="0.25">
      <c r="A812" s="61">
        <v>41836</v>
      </c>
      <c r="B812" s="59">
        <v>2.5499999999999998</v>
      </c>
    </row>
    <row r="813" spans="1:2" x14ac:dyDescent="0.25">
      <c r="A813" s="61">
        <v>41837</v>
      </c>
      <c r="B813" s="59">
        <v>2.4700000000000002</v>
      </c>
    </row>
    <row r="814" spans="1:2" x14ac:dyDescent="0.25">
      <c r="A814" s="61">
        <v>41838</v>
      </c>
      <c r="B814" s="59">
        <v>2.5</v>
      </c>
    </row>
    <row r="815" spans="1:2" x14ac:dyDescent="0.25">
      <c r="A815" s="61">
        <v>41841</v>
      </c>
      <c r="B815" s="59">
        <v>2.4900000000000002</v>
      </c>
    </row>
    <row r="816" spans="1:2" x14ac:dyDescent="0.25">
      <c r="A816" s="61">
        <v>41842</v>
      </c>
      <c r="B816" s="59">
        <v>2.48</v>
      </c>
    </row>
    <row r="817" spans="1:2" x14ac:dyDescent="0.25">
      <c r="A817" s="61">
        <v>41843</v>
      </c>
      <c r="B817" s="59">
        <v>2.48</v>
      </c>
    </row>
    <row r="818" spans="1:2" x14ac:dyDescent="0.25">
      <c r="A818" s="61">
        <v>41844</v>
      </c>
      <c r="B818" s="59">
        <v>2.52</v>
      </c>
    </row>
    <row r="819" spans="1:2" x14ac:dyDescent="0.25">
      <c r="A819" s="61">
        <v>41845</v>
      </c>
      <c r="B819" s="59">
        <v>2.48</v>
      </c>
    </row>
    <row r="820" spans="1:2" x14ac:dyDescent="0.25">
      <c r="A820" s="61">
        <v>41848</v>
      </c>
      <c r="B820" s="59">
        <v>2.5</v>
      </c>
    </row>
    <row r="821" spans="1:2" x14ac:dyDescent="0.25">
      <c r="A821" s="61">
        <v>41849</v>
      </c>
      <c r="B821" s="59">
        <v>2.4700000000000002</v>
      </c>
    </row>
    <row r="822" spans="1:2" x14ac:dyDescent="0.25">
      <c r="A822" s="61">
        <v>41850</v>
      </c>
      <c r="B822" s="59">
        <v>2.57</v>
      </c>
    </row>
    <row r="823" spans="1:2" x14ac:dyDescent="0.25">
      <c r="A823" s="61">
        <v>41851</v>
      </c>
      <c r="B823" s="59">
        <v>2.58</v>
      </c>
    </row>
    <row r="824" spans="1:2" x14ac:dyDescent="0.25">
      <c r="A824" s="61">
        <v>41852</v>
      </c>
      <c r="B824" s="59">
        <v>2.52</v>
      </c>
    </row>
    <row r="825" spans="1:2" x14ac:dyDescent="0.25">
      <c r="A825" s="61">
        <v>41855</v>
      </c>
      <c r="B825" s="59">
        <v>2.5099999999999998</v>
      </c>
    </row>
    <row r="826" spans="1:2" x14ac:dyDescent="0.25">
      <c r="A826" s="61">
        <v>41856</v>
      </c>
      <c r="B826" s="59">
        <v>2.4900000000000002</v>
      </c>
    </row>
    <row r="827" spans="1:2" x14ac:dyDescent="0.25">
      <c r="A827" s="61">
        <v>41857</v>
      </c>
      <c r="B827" s="59">
        <v>2.4900000000000002</v>
      </c>
    </row>
    <row r="828" spans="1:2" x14ac:dyDescent="0.25">
      <c r="A828" s="61">
        <v>41858</v>
      </c>
      <c r="B828" s="59">
        <v>2.4300000000000002</v>
      </c>
    </row>
    <row r="829" spans="1:2" x14ac:dyDescent="0.25">
      <c r="A829" s="61">
        <v>41859</v>
      </c>
      <c r="B829" s="59">
        <v>2.44</v>
      </c>
    </row>
    <row r="830" spans="1:2" x14ac:dyDescent="0.25">
      <c r="A830" s="61">
        <v>41862</v>
      </c>
      <c r="B830" s="59">
        <v>2.44</v>
      </c>
    </row>
    <row r="831" spans="1:2" x14ac:dyDescent="0.25">
      <c r="A831" s="61">
        <v>41863</v>
      </c>
      <c r="B831" s="59">
        <v>2.46</v>
      </c>
    </row>
    <row r="832" spans="1:2" x14ac:dyDescent="0.25">
      <c r="A832" s="61">
        <v>41864</v>
      </c>
      <c r="B832" s="59">
        <v>2.4300000000000002</v>
      </c>
    </row>
    <row r="833" spans="1:2" x14ac:dyDescent="0.25">
      <c r="A833" s="61">
        <v>41865</v>
      </c>
      <c r="B833" s="59">
        <v>2.4</v>
      </c>
    </row>
    <row r="834" spans="1:2" x14ac:dyDescent="0.25">
      <c r="A834" s="61">
        <v>41866</v>
      </c>
      <c r="B834" s="59">
        <v>2.34</v>
      </c>
    </row>
    <row r="835" spans="1:2" x14ac:dyDescent="0.25">
      <c r="A835" s="61">
        <v>41869</v>
      </c>
      <c r="B835" s="59">
        <v>2.39</v>
      </c>
    </row>
    <row r="836" spans="1:2" x14ac:dyDescent="0.25">
      <c r="A836" s="61">
        <v>41870</v>
      </c>
      <c r="B836" s="59">
        <v>2.4</v>
      </c>
    </row>
    <row r="837" spans="1:2" x14ac:dyDescent="0.25">
      <c r="A837" s="61">
        <v>41871</v>
      </c>
      <c r="B837" s="59">
        <v>2.4300000000000002</v>
      </c>
    </row>
    <row r="838" spans="1:2" x14ac:dyDescent="0.25">
      <c r="A838" s="61">
        <v>41872</v>
      </c>
      <c r="B838" s="59">
        <v>2.41</v>
      </c>
    </row>
    <row r="839" spans="1:2" x14ac:dyDescent="0.25">
      <c r="A839" s="61">
        <v>41873</v>
      </c>
      <c r="B839" s="59">
        <v>2.4</v>
      </c>
    </row>
    <row r="840" spans="1:2" x14ac:dyDescent="0.25">
      <c r="A840" s="61">
        <v>41876</v>
      </c>
      <c r="B840" s="59">
        <v>2.39</v>
      </c>
    </row>
    <row r="841" spans="1:2" x14ac:dyDescent="0.25">
      <c r="A841" s="61">
        <v>41877</v>
      </c>
      <c r="B841" s="59">
        <v>2.39</v>
      </c>
    </row>
    <row r="842" spans="1:2" x14ac:dyDescent="0.25">
      <c r="A842" s="61">
        <v>41878</v>
      </c>
      <c r="B842" s="59">
        <v>2.37</v>
      </c>
    </row>
    <row r="843" spans="1:2" x14ac:dyDescent="0.25">
      <c r="A843" s="61">
        <v>41879</v>
      </c>
      <c r="B843" s="59">
        <v>2.34</v>
      </c>
    </row>
    <row r="844" spans="1:2" x14ac:dyDescent="0.25">
      <c r="A844" s="61">
        <v>41880</v>
      </c>
      <c r="B844" s="59">
        <v>2.35</v>
      </c>
    </row>
    <row r="845" spans="1:2" x14ac:dyDescent="0.25">
      <c r="A845" s="61">
        <v>41883</v>
      </c>
      <c r="B845" s="58">
        <v>0</v>
      </c>
    </row>
    <row r="846" spans="1:2" x14ac:dyDescent="0.25">
      <c r="A846" s="61">
        <v>41884</v>
      </c>
      <c r="B846" s="59">
        <v>2.42</v>
      </c>
    </row>
    <row r="847" spans="1:2" x14ac:dyDescent="0.25">
      <c r="A847" s="61">
        <v>41885</v>
      </c>
      <c r="B847" s="59">
        <v>2.41</v>
      </c>
    </row>
    <row r="848" spans="1:2" x14ac:dyDescent="0.25">
      <c r="A848" s="61">
        <v>41886</v>
      </c>
      <c r="B848" s="59">
        <v>2.4500000000000002</v>
      </c>
    </row>
    <row r="849" spans="1:2" x14ac:dyDescent="0.25">
      <c r="A849" s="61">
        <v>41887</v>
      </c>
      <c r="B849" s="59">
        <v>2.46</v>
      </c>
    </row>
    <row r="850" spans="1:2" x14ac:dyDescent="0.25">
      <c r="A850" s="61">
        <v>41890</v>
      </c>
      <c r="B850" s="59">
        <v>2.48</v>
      </c>
    </row>
    <row r="851" spans="1:2" x14ac:dyDescent="0.25">
      <c r="A851" s="61">
        <v>41891</v>
      </c>
      <c r="B851" s="59">
        <v>2.5</v>
      </c>
    </row>
    <row r="852" spans="1:2" x14ac:dyDescent="0.25">
      <c r="A852" s="61">
        <v>41892</v>
      </c>
      <c r="B852" s="59">
        <v>2.54</v>
      </c>
    </row>
    <row r="853" spans="1:2" x14ac:dyDescent="0.25">
      <c r="A853" s="61">
        <v>41893</v>
      </c>
      <c r="B853" s="59">
        <v>2.54</v>
      </c>
    </row>
    <row r="854" spans="1:2" x14ac:dyDescent="0.25">
      <c r="A854" s="61">
        <v>41894</v>
      </c>
      <c r="B854" s="59">
        <v>2.62</v>
      </c>
    </row>
    <row r="855" spans="1:2" x14ac:dyDescent="0.25">
      <c r="A855" s="61">
        <v>41897</v>
      </c>
      <c r="B855" s="59">
        <v>2.6</v>
      </c>
    </row>
    <row r="856" spans="1:2" x14ac:dyDescent="0.25">
      <c r="A856" s="61">
        <v>41898</v>
      </c>
      <c r="B856" s="59">
        <v>2.6</v>
      </c>
    </row>
    <row r="857" spans="1:2" x14ac:dyDescent="0.25">
      <c r="A857" s="61">
        <v>41899</v>
      </c>
      <c r="B857" s="59">
        <v>2.62</v>
      </c>
    </row>
    <row r="858" spans="1:2" x14ac:dyDescent="0.25">
      <c r="A858" s="61">
        <v>41900</v>
      </c>
      <c r="B858" s="59">
        <v>2.63</v>
      </c>
    </row>
    <row r="859" spans="1:2" x14ac:dyDescent="0.25">
      <c r="A859" s="61">
        <v>41901</v>
      </c>
      <c r="B859" s="59">
        <v>2.59</v>
      </c>
    </row>
    <row r="860" spans="1:2" x14ac:dyDescent="0.25">
      <c r="A860" s="61">
        <v>41904</v>
      </c>
      <c r="B860" s="59">
        <v>2.57</v>
      </c>
    </row>
    <row r="861" spans="1:2" x14ac:dyDescent="0.25">
      <c r="A861" s="61">
        <v>41905</v>
      </c>
      <c r="B861" s="59">
        <v>2.54</v>
      </c>
    </row>
    <row r="862" spans="1:2" x14ac:dyDescent="0.25">
      <c r="A862" s="61">
        <v>41906</v>
      </c>
      <c r="B862" s="59">
        <v>2.57</v>
      </c>
    </row>
    <row r="863" spans="1:2" x14ac:dyDescent="0.25">
      <c r="A863" s="61">
        <v>41907</v>
      </c>
      <c r="B863" s="59">
        <v>2.52</v>
      </c>
    </row>
    <row r="864" spans="1:2" x14ac:dyDescent="0.25">
      <c r="A864" s="61">
        <v>41908</v>
      </c>
      <c r="B864" s="59">
        <v>2.54</v>
      </c>
    </row>
    <row r="865" spans="1:2" x14ac:dyDescent="0.25">
      <c r="A865" s="61">
        <v>41911</v>
      </c>
      <c r="B865" s="59">
        <v>2.5</v>
      </c>
    </row>
    <row r="866" spans="1:2" x14ac:dyDescent="0.25">
      <c r="A866" s="61">
        <v>41912</v>
      </c>
      <c r="B866" s="59">
        <v>2.52</v>
      </c>
    </row>
    <row r="867" spans="1:2" x14ac:dyDescent="0.25">
      <c r="A867" s="61">
        <v>41913</v>
      </c>
      <c r="B867" s="59">
        <v>2.42</v>
      </c>
    </row>
    <row r="868" spans="1:2" x14ac:dyDescent="0.25">
      <c r="A868" s="61">
        <v>41914</v>
      </c>
      <c r="B868" s="59">
        <v>2.44</v>
      </c>
    </row>
    <row r="869" spans="1:2" x14ac:dyDescent="0.25">
      <c r="A869" s="61">
        <v>41915</v>
      </c>
      <c r="B869" s="59">
        <v>2.4500000000000002</v>
      </c>
    </row>
    <row r="870" spans="1:2" x14ac:dyDescent="0.25">
      <c r="A870" s="61">
        <v>41918</v>
      </c>
      <c r="B870" s="59">
        <v>2.4300000000000002</v>
      </c>
    </row>
    <row r="871" spans="1:2" x14ac:dyDescent="0.25">
      <c r="A871" s="61">
        <v>41919</v>
      </c>
      <c r="B871" s="59">
        <v>2.36</v>
      </c>
    </row>
    <row r="872" spans="1:2" x14ac:dyDescent="0.25">
      <c r="A872" s="61">
        <v>41920</v>
      </c>
      <c r="B872" s="59">
        <v>2.35</v>
      </c>
    </row>
    <row r="873" spans="1:2" x14ac:dyDescent="0.25">
      <c r="A873" s="61">
        <v>41921</v>
      </c>
      <c r="B873" s="59">
        <v>2.34</v>
      </c>
    </row>
    <row r="874" spans="1:2" x14ac:dyDescent="0.25">
      <c r="A874" s="61">
        <v>41922</v>
      </c>
      <c r="B874" s="59">
        <v>2.31</v>
      </c>
    </row>
    <row r="875" spans="1:2" x14ac:dyDescent="0.25">
      <c r="A875" s="61">
        <v>41925</v>
      </c>
      <c r="B875" s="58">
        <v>0</v>
      </c>
    </row>
    <row r="876" spans="1:2" x14ac:dyDescent="0.25">
      <c r="A876" s="61">
        <v>41926</v>
      </c>
      <c r="B876" s="59">
        <v>2.21</v>
      </c>
    </row>
    <row r="877" spans="1:2" x14ac:dyDescent="0.25">
      <c r="A877" s="61">
        <v>41927</v>
      </c>
      <c r="B877" s="59">
        <v>2.15</v>
      </c>
    </row>
    <row r="878" spans="1:2" x14ac:dyDescent="0.25">
      <c r="A878" s="61">
        <v>41928</v>
      </c>
      <c r="B878" s="59">
        <v>2.17</v>
      </c>
    </row>
    <row r="879" spans="1:2" x14ac:dyDescent="0.25">
      <c r="A879" s="61">
        <v>41929</v>
      </c>
      <c r="B879" s="59">
        <v>2.2200000000000002</v>
      </c>
    </row>
    <row r="880" spans="1:2" x14ac:dyDescent="0.25">
      <c r="A880" s="61">
        <v>41932</v>
      </c>
      <c r="B880" s="59">
        <v>2.2000000000000002</v>
      </c>
    </row>
    <row r="881" spans="1:2" x14ac:dyDescent="0.25">
      <c r="A881" s="61">
        <v>41933</v>
      </c>
      <c r="B881" s="59">
        <v>2.23</v>
      </c>
    </row>
    <row r="882" spans="1:2" x14ac:dyDescent="0.25">
      <c r="A882" s="61">
        <v>41934</v>
      </c>
      <c r="B882" s="59">
        <v>2.25</v>
      </c>
    </row>
    <row r="883" spans="1:2" x14ac:dyDescent="0.25">
      <c r="A883" s="61">
        <v>41935</v>
      </c>
      <c r="B883" s="59">
        <v>2.29</v>
      </c>
    </row>
    <row r="884" spans="1:2" x14ac:dyDescent="0.25">
      <c r="A884" s="61">
        <v>41936</v>
      </c>
      <c r="B884" s="59">
        <v>2.29</v>
      </c>
    </row>
    <row r="885" spans="1:2" x14ac:dyDescent="0.25">
      <c r="A885" s="61">
        <v>41939</v>
      </c>
      <c r="B885" s="59">
        <v>2.27</v>
      </c>
    </row>
    <row r="886" spans="1:2" x14ac:dyDescent="0.25">
      <c r="A886" s="61">
        <v>41940</v>
      </c>
      <c r="B886" s="59">
        <v>2.2999999999999998</v>
      </c>
    </row>
    <row r="887" spans="1:2" x14ac:dyDescent="0.25">
      <c r="A887" s="61">
        <v>41941</v>
      </c>
      <c r="B887" s="59">
        <v>2.34</v>
      </c>
    </row>
    <row r="888" spans="1:2" x14ac:dyDescent="0.25">
      <c r="A888" s="61">
        <v>41942</v>
      </c>
      <c r="B888" s="59">
        <v>2.3199999999999998</v>
      </c>
    </row>
    <row r="889" spans="1:2" x14ac:dyDescent="0.25">
      <c r="A889" s="61">
        <v>41943</v>
      </c>
      <c r="B889" s="59">
        <v>2.35</v>
      </c>
    </row>
    <row r="890" spans="1:2" x14ac:dyDescent="0.25">
      <c r="A890" s="61">
        <v>41946</v>
      </c>
      <c r="B890" s="59">
        <v>2.36</v>
      </c>
    </row>
    <row r="891" spans="1:2" x14ac:dyDescent="0.25">
      <c r="A891" s="61">
        <v>41947</v>
      </c>
      <c r="B891" s="59">
        <v>2.35</v>
      </c>
    </row>
    <row r="892" spans="1:2" x14ac:dyDescent="0.25">
      <c r="A892" s="61">
        <v>41948</v>
      </c>
      <c r="B892" s="59">
        <v>2.36</v>
      </c>
    </row>
    <row r="893" spans="1:2" x14ac:dyDescent="0.25">
      <c r="A893" s="61">
        <v>41949</v>
      </c>
      <c r="B893" s="59">
        <v>2.39</v>
      </c>
    </row>
    <row r="894" spans="1:2" x14ac:dyDescent="0.25">
      <c r="A894" s="61">
        <v>41950</v>
      </c>
      <c r="B894" s="59">
        <v>2.3199999999999998</v>
      </c>
    </row>
    <row r="895" spans="1:2" x14ac:dyDescent="0.25">
      <c r="A895" s="61">
        <v>41953</v>
      </c>
      <c r="B895" s="59">
        <v>2.38</v>
      </c>
    </row>
    <row r="896" spans="1:2" x14ac:dyDescent="0.25">
      <c r="A896" s="61">
        <v>41954</v>
      </c>
      <c r="B896" s="58">
        <v>0</v>
      </c>
    </row>
    <row r="897" spans="1:2" x14ac:dyDescent="0.25">
      <c r="A897" s="61">
        <v>41955</v>
      </c>
      <c r="B897" s="59">
        <v>2.37</v>
      </c>
    </row>
    <row r="898" spans="1:2" x14ac:dyDescent="0.25">
      <c r="A898" s="61">
        <v>41956</v>
      </c>
      <c r="B898" s="59">
        <v>2.35</v>
      </c>
    </row>
    <row r="899" spans="1:2" x14ac:dyDescent="0.25">
      <c r="A899" s="61">
        <v>41957</v>
      </c>
      <c r="B899" s="59">
        <v>2.3199999999999998</v>
      </c>
    </row>
    <row r="900" spans="1:2" x14ac:dyDescent="0.25">
      <c r="A900" s="61">
        <v>41960</v>
      </c>
      <c r="B900" s="59">
        <v>2.34</v>
      </c>
    </row>
    <row r="901" spans="1:2" x14ac:dyDescent="0.25">
      <c r="A901" s="61">
        <v>41961</v>
      </c>
      <c r="B901" s="59">
        <v>2.3199999999999998</v>
      </c>
    </row>
    <row r="902" spans="1:2" x14ac:dyDescent="0.25">
      <c r="A902" s="61">
        <v>41962</v>
      </c>
      <c r="B902" s="59">
        <v>2.36</v>
      </c>
    </row>
    <row r="903" spans="1:2" x14ac:dyDescent="0.25">
      <c r="A903" s="61">
        <v>41963</v>
      </c>
      <c r="B903" s="59">
        <v>2.34</v>
      </c>
    </row>
    <row r="904" spans="1:2" x14ac:dyDescent="0.25">
      <c r="A904" s="61">
        <v>41964</v>
      </c>
      <c r="B904" s="59">
        <v>2.31</v>
      </c>
    </row>
    <row r="905" spans="1:2" x14ac:dyDescent="0.25">
      <c r="A905" s="61">
        <v>41967</v>
      </c>
      <c r="B905" s="59">
        <v>2.2999999999999998</v>
      </c>
    </row>
    <row r="906" spans="1:2" x14ac:dyDescent="0.25">
      <c r="A906" s="61">
        <v>41968</v>
      </c>
      <c r="B906" s="59">
        <v>2.27</v>
      </c>
    </row>
    <row r="907" spans="1:2" x14ac:dyDescent="0.25">
      <c r="A907" s="61">
        <v>41969</v>
      </c>
      <c r="B907" s="59">
        <v>2.2400000000000002</v>
      </c>
    </row>
    <row r="908" spans="1:2" x14ac:dyDescent="0.25">
      <c r="A908" s="61">
        <v>41970</v>
      </c>
      <c r="B908" s="58">
        <v>0</v>
      </c>
    </row>
    <row r="909" spans="1:2" x14ac:dyDescent="0.25">
      <c r="A909" s="61">
        <v>41971</v>
      </c>
      <c r="B909" s="59">
        <v>2.1800000000000002</v>
      </c>
    </row>
    <row r="910" spans="1:2" x14ac:dyDescent="0.25">
      <c r="A910" s="61">
        <v>41974</v>
      </c>
      <c r="B910" s="59">
        <v>2.2200000000000002</v>
      </c>
    </row>
    <row r="911" spans="1:2" x14ac:dyDescent="0.25">
      <c r="A911" s="61">
        <v>41975</v>
      </c>
      <c r="B911" s="59">
        <v>2.2799999999999998</v>
      </c>
    </row>
    <row r="912" spans="1:2" x14ac:dyDescent="0.25">
      <c r="A912" s="61">
        <v>41976</v>
      </c>
      <c r="B912" s="59">
        <v>2.29</v>
      </c>
    </row>
    <row r="913" spans="1:2" x14ac:dyDescent="0.25">
      <c r="A913" s="61">
        <v>41977</v>
      </c>
      <c r="B913" s="59">
        <v>2.25</v>
      </c>
    </row>
    <row r="914" spans="1:2" x14ac:dyDescent="0.25">
      <c r="A914" s="61">
        <v>41978</v>
      </c>
      <c r="B914" s="59">
        <v>2.31</v>
      </c>
    </row>
    <row r="915" spans="1:2" x14ac:dyDescent="0.25">
      <c r="A915" s="61">
        <v>41981</v>
      </c>
      <c r="B915" s="59">
        <v>2.2599999999999998</v>
      </c>
    </row>
    <row r="916" spans="1:2" x14ac:dyDescent="0.25">
      <c r="A916" s="61">
        <v>41982</v>
      </c>
      <c r="B916" s="59">
        <v>2.2200000000000002</v>
      </c>
    </row>
    <row r="917" spans="1:2" x14ac:dyDescent="0.25">
      <c r="A917" s="61">
        <v>41983</v>
      </c>
      <c r="B917" s="59">
        <v>2.1800000000000002</v>
      </c>
    </row>
    <row r="918" spans="1:2" x14ac:dyDescent="0.25">
      <c r="A918" s="61">
        <v>41984</v>
      </c>
      <c r="B918" s="59">
        <v>2.19</v>
      </c>
    </row>
    <row r="919" spans="1:2" x14ac:dyDescent="0.25">
      <c r="A919" s="61">
        <v>41985</v>
      </c>
      <c r="B919" s="59">
        <v>2.1</v>
      </c>
    </row>
    <row r="920" spans="1:2" x14ac:dyDescent="0.25">
      <c r="A920" s="61">
        <v>41988</v>
      </c>
      <c r="B920" s="59">
        <v>2.12</v>
      </c>
    </row>
    <row r="921" spans="1:2" x14ac:dyDescent="0.25">
      <c r="A921" s="61">
        <v>41989</v>
      </c>
      <c r="B921" s="59">
        <v>2.0699999999999998</v>
      </c>
    </row>
    <row r="922" spans="1:2" x14ac:dyDescent="0.25">
      <c r="A922" s="61">
        <v>41990</v>
      </c>
      <c r="B922" s="59">
        <v>2.14</v>
      </c>
    </row>
    <row r="923" spans="1:2" x14ac:dyDescent="0.25">
      <c r="A923" s="61">
        <v>41991</v>
      </c>
      <c r="B923" s="59">
        <v>2.2200000000000002</v>
      </c>
    </row>
    <row r="924" spans="1:2" x14ac:dyDescent="0.25">
      <c r="A924" s="61">
        <v>41992</v>
      </c>
      <c r="B924" s="59">
        <v>2.17</v>
      </c>
    </row>
    <row r="925" spans="1:2" x14ac:dyDescent="0.25">
      <c r="A925" s="61">
        <v>41995</v>
      </c>
      <c r="B925" s="59">
        <v>2.17</v>
      </c>
    </row>
    <row r="926" spans="1:2" x14ac:dyDescent="0.25">
      <c r="A926" s="61">
        <v>41996</v>
      </c>
      <c r="B926" s="59">
        <v>2.2599999999999998</v>
      </c>
    </row>
    <row r="927" spans="1:2" x14ac:dyDescent="0.25">
      <c r="A927" s="61">
        <v>41997</v>
      </c>
      <c r="B927" s="59">
        <v>2.27</v>
      </c>
    </row>
    <row r="928" spans="1:2" x14ac:dyDescent="0.25">
      <c r="A928" s="61">
        <v>41998</v>
      </c>
      <c r="B928" s="58">
        <v>0</v>
      </c>
    </row>
    <row r="929" spans="1:2" x14ac:dyDescent="0.25">
      <c r="A929" s="61">
        <v>41999</v>
      </c>
      <c r="B929" s="59">
        <v>2.25</v>
      </c>
    </row>
    <row r="930" spans="1:2" x14ac:dyDescent="0.25">
      <c r="A930" s="61">
        <v>42002</v>
      </c>
      <c r="B930" s="59">
        <v>2.2200000000000002</v>
      </c>
    </row>
    <row r="931" spans="1:2" x14ac:dyDescent="0.25">
      <c r="A931" s="61">
        <v>42003</v>
      </c>
      <c r="B931" s="59">
        <v>2.2000000000000002</v>
      </c>
    </row>
    <row r="932" spans="1:2" x14ac:dyDescent="0.25">
      <c r="A932" s="61">
        <v>42004</v>
      </c>
      <c r="B932" s="59">
        <v>2.17</v>
      </c>
    </row>
    <row r="933" spans="1:2" x14ac:dyDescent="0.25">
      <c r="A933" s="61">
        <v>42005</v>
      </c>
      <c r="B933" s="58">
        <v>0</v>
      </c>
    </row>
    <row r="934" spans="1:2" x14ac:dyDescent="0.25">
      <c r="A934" s="61">
        <v>42006</v>
      </c>
      <c r="B934" s="59">
        <v>2.12</v>
      </c>
    </row>
    <row r="935" spans="1:2" x14ac:dyDescent="0.25">
      <c r="A935" s="61">
        <v>42009</v>
      </c>
      <c r="B935" s="59">
        <v>2.04</v>
      </c>
    </row>
    <row r="936" spans="1:2" x14ac:dyDescent="0.25">
      <c r="A936" s="61">
        <v>42010</v>
      </c>
      <c r="B936" s="59">
        <v>1.97</v>
      </c>
    </row>
    <row r="937" spans="1:2" x14ac:dyDescent="0.25">
      <c r="A937" s="61">
        <v>42011</v>
      </c>
      <c r="B937" s="59">
        <v>1.96</v>
      </c>
    </row>
    <row r="938" spans="1:2" x14ac:dyDescent="0.25">
      <c r="A938" s="61">
        <v>42012</v>
      </c>
      <c r="B938" s="59">
        <v>2.0299999999999998</v>
      </c>
    </row>
    <row r="939" spans="1:2" x14ac:dyDescent="0.25">
      <c r="A939" s="61">
        <v>42013</v>
      </c>
      <c r="B939" s="59">
        <v>1.98</v>
      </c>
    </row>
    <row r="940" spans="1:2" x14ac:dyDescent="0.25">
      <c r="A940" s="61">
        <v>42016</v>
      </c>
      <c r="B940" s="59">
        <v>1.92</v>
      </c>
    </row>
    <row r="941" spans="1:2" x14ac:dyDescent="0.25">
      <c r="A941" s="61">
        <v>42017</v>
      </c>
      <c r="B941" s="59">
        <v>1.91</v>
      </c>
    </row>
    <row r="942" spans="1:2" x14ac:dyDescent="0.25">
      <c r="A942" s="61">
        <v>42018</v>
      </c>
      <c r="B942" s="59">
        <v>1.86</v>
      </c>
    </row>
    <row r="943" spans="1:2" x14ac:dyDescent="0.25">
      <c r="A943" s="61">
        <v>42019</v>
      </c>
      <c r="B943" s="59">
        <v>1.77</v>
      </c>
    </row>
    <row r="944" spans="1:2" x14ac:dyDescent="0.25">
      <c r="A944" s="61">
        <v>42020</v>
      </c>
      <c r="B944" s="59">
        <v>1.83</v>
      </c>
    </row>
    <row r="945" spans="1:2" x14ac:dyDescent="0.25">
      <c r="A945" s="61">
        <v>42023</v>
      </c>
      <c r="B945" s="58">
        <v>0</v>
      </c>
    </row>
    <row r="946" spans="1:2" x14ac:dyDescent="0.25">
      <c r="A946" s="61">
        <v>42024</v>
      </c>
      <c r="B946" s="59">
        <v>1.82</v>
      </c>
    </row>
    <row r="947" spans="1:2" x14ac:dyDescent="0.25">
      <c r="A947" s="61">
        <v>42025</v>
      </c>
      <c r="B947" s="59">
        <v>1.87</v>
      </c>
    </row>
    <row r="948" spans="1:2" x14ac:dyDescent="0.25">
      <c r="A948" s="61">
        <v>42026</v>
      </c>
      <c r="B948" s="59">
        <v>1.9</v>
      </c>
    </row>
    <row r="949" spans="1:2" x14ac:dyDescent="0.25">
      <c r="A949" s="61">
        <v>42027</v>
      </c>
      <c r="B949" s="59">
        <v>1.81</v>
      </c>
    </row>
    <row r="950" spans="1:2" x14ac:dyDescent="0.25">
      <c r="A950" s="61">
        <v>42030</v>
      </c>
      <c r="B950" s="59">
        <v>1.83</v>
      </c>
    </row>
    <row r="951" spans="1:2" x14ac:dyDescent="0.25">
      <c r="A951" s="61">
        <v>42031</v>
      </c>
      <c r="B951" s="59">
        <v>1.83</v>
      </c>
    </row>
    <row r="952" spans="1:2" x14ac:dyDescent="0.25">
      <c r="A952" s="61">
        <v>42032</v>
      </c>
      <c r="B952" s="59">
        <v>1.73</v>
      </c>
    </row>
    <row r="953" spans="1:2" x14ac:dyDescent="0.25">
      <c r="A953" s="61">
        <v>42033</v>
      </c>
      <c r="B953" s="59">
        <v>1.77</v>
      </c>
    </row>
    <row r="954" spans="1:2" x14ac:dyDescent="0.25">
      <c r="A954" s="61">
        <v>42034</v>
      </c>
      <c r="B954" s="59">
        <v>1.68</v>
      </c>
    </row>
    <row r="955" spans="1:2" x14ac:dyDescent="0.25">
      <c r="A955" s="61">
        <v>42037</v>
      </c>
      <c r="B955" s="59">
        <v>1.68</v>
      </c>
    </row>
    <row r="956" spans="1:2" x14ac:dyDescent="0.25">
      <c r="A956" s="61">
        <v>42038</v>
      </c>
      <c r="B956" s="59">
        <v>1.79</v>
      </c>
    </row>
    <row r="957" spans="1:2" x14ac:dyDescent="0.25">
      <c r="A957" s="61">
        <v>42039</v>
      </c>
      <c r="B957" s="59">
        <v>1.81</v>
      </c>
    </row>
    <row r="958" spans="1:2" x14ac:dyDescent="0.25">
      <c r="A958" s="61">
        <v>42040</v>
      </c>
      <c r="B958" s="59">
        <v>1.83</v>
      </c>
    </row>
    <row r="959" spans="1:2" x14ac:dyDescent="0.25">
      <c r="A959" s="61">
        <v>42041</v>
      </c>
      <c r="B959" s="59">
        <v>1.95</v>
      </c>
    </row>
    <row r="960" spans="1:2" x14ac:dyDescent="0.25">
      <c r="A960" s="61">
        <v>42044</v>
      </c>
      <c r="B960" s="59">
        <v>1.96</v>
      </c>
    </row>
    <row r="961" spans="1:2" x14ac:dyDescent="0.25">
      <c r="A961" s="61">
        <v>42045</v>
      </c>
      <c r="B961" s="59">
        <v>2.0099999999999998</v>
      </c>
    </row>
    <row r="962" spans="1:2" x14ac:dyDescent="0.25">
      <c r="A962" s="61">
        <v>42046</v>
      </c>
      <c r="B962" s="59">
        <v>2</v>
      </c>
    </row>
    <row r="963" spans="1:2" x14ac:dyDescent="0.25">
      <c r="A963" s="61">
        <v>42047</v>
      </c>
      <c r="B963" s="59">
        <v>1.99</v>
      </c>
    </row>
    <row r="964" spans="1:2" x14ac:dyDescent="0.25">
      <c r="A964" s="61">
        <v>42048</v>
      </c>
      <c r="B964" s="59">
        <v>2.02</v>
      </c>
    </row>
    <row r="965" spans="1:2" x14ac:dyDescent="0.25">
      <c r="A965" s="61">
        <v>42051</v>
      </c>
      <c r="B965" s="58">
        <v>0</v>
      </c>
    </row>
    <row r="966" spans="1:2" x14ac:dyDescent="0.25">
      <c r="A966" s="61">
        <v>42052</v>
      </c>
      <c r="B966" s="59">
        <v>2.14</v>
      </c>
    </row>
    <row r="967" spans="1:2" x14ac:dyDescent="0.25">
      <c r="A967" s="61">
        <v>42053</v>
      </c>
      <c r="B967" s="59">
        <v>2.0699999999999998</v>
      </c>
    </row>
    <row r="968" spans="1:2" x14ac:dyDescent="0.25">
      <c r="A968" s="61">
        <v>42054</v>
      </c>
      <c r="B968" s="59">
        <v>2.11</v>
      </c>
    </row>
    <row r="969" spans="1:2" x14ac:dyDescent="0.25">
      <c r="A969" s="61">
        <v>42055</v>
      </c>
      <c r="B969" s="59">
        <v>2.13</v>
      </c>
    </row>
    <row r="970" spans="1:2" x14ac:dyDescent="0.25">
      <c r="A970" s="61">
        <v>42058</v>
      </c>
      <c r="B970" s="59">
        <v>2.06</v>
      </c>
    </row>
    <row r="971" spans="1:2" x14ac:dyDescent="0.25">
      <c r="A971" s="61">
        <v>42059</v>
      </c>
      <c r="B971" s="59">
        <v>1.99</v>
      </c>
    </row>
    <row r="972" spans="1:2" x14ac:dyDescent="0.25">
      <c r="A972" s="61">
        <v>42060</v>
      </c>
      <c r="B972" s="59">
        <v>1.96</v>
      </c>
    </row>
    <row r="973" spans="1:2" x14ac:dyDescent="0.25">
      <c r="A973" s="61">
        <v>42061</v>
      </c>
      <c r="B973" s="59">
        <v>2.0299999999999998</v>
      </c>
    </row>
    <row r="974" spans="1:2" x14ac:dyDescent="0.25">
      <c r="A974" s="61">
        <v>42062</v>
      </c>
      <c r="B974" s="59">
        <v>2</v>
      </c>
    </row>
    <row r="975" spans="1:2" x14ac:dyDescent="0.25">
      <c r="A975" s="61">
        <v>42065</v>
      </c>
      <c r="B975" s="59">
        <v>2.08</v>
      </c>
    </row>
    <row r="976" spans="1:2" x14ac:dyDescent="0.25">
      <c r="A976" s="61">
        <v>42066</v>
      </c>
      <c r="B976" s="59">
        <v>2.12</v>
      </c>
    </row>
    <row r="977" spans="1:2" x14ac:dyDescent="0.25">
      <c r="A977" s="61">
        <v>42067</v>
      </c>
      <c r="B977" s="59">
        <v>2.12</v>
      </c>
    </row>
    <row r="978" spans="1:2" x14ac:dyDescent="0.25">
      <c r="A978" s="61">
        <v>42068</v>
      </c>
      <c r="B978" s="59">
        <v>2.11</v>
      </c>
    </row>
    <row r="979" spans="1:2" x14ac:dyDescent="0.25">
      <c r="A979" s="61">
        <v>42069</v>
      </c>
      <c r="B979" s="59">
        <v>2.2400000000000002</v>
      </c>
    </row>
    <row r="980" spans="1:2" x14ac:dyDescent="0.25">
      <c r="A980" s="61">
        <v>42072</v>
      </c>
      <c r="B980" s="59">
        <v>2.2000000000000002</v>
      </c>
    </row>
    <row r="981" spans="1:2" x14ac:dyDescent="0.25">
      <c r="A981" s="61">
        <v>42073</v>
      </c>
      <c r="B981" s="59">
        <v>2.14</v>
      </c>
    </row>
    <row r="982" spans="1:2" x14ac:dyDescent="0.25">
      <c r="A982" s="61">
        <v>42074</v>
      </c>
      <c r="B982" s="59">
        <v>2.11</v>
      </c>
    </row>
    <row r="983" spans="1:2" x14ac:dyDescent="0.25">
      <c r="A983" s="61">
        <v>42075</v>
      </c>
      <c r="B983" s="59">
        <v>2.1</v>
      </c>
    </row>
    <row r="984" spans="1:2" x14ac:dyDescent="0.25">
      <c r="A984" s="61">
        <v>42076</v>
      </c>
      <c r="B984" s="59">
        <v>2.13</v>
      </c>
    </row>
    <row r="985" spans="1:2" x14ac:dyDescent="0.25">
      <c r="A985" s="61">
        <v>42079</v>
      </c>
      <c r="B985" s="59">
        <v>2.1</v>
      </c>
    </row>
    <row r="986" spans="1:2" x14ac:dyDescent="0.25">
      <c r="A986" s="61">
        <v>42080</v>
      </c>
      <c r="B986" s="59">
        <v>2.06</v>
      </c>
    </row>
    <row r="987" spans="1:2" x14ac:dyDescent="0.25">
      <c r="A987" s="61">
        <v>42081</v>
      </c>
      <c r="B987" s="59">
        <v>1.93</v>
      </c>
    </row>
    <row r="988" spans="1:2" x14ac:dyDescent="0.25">
      <c r="A988" s="61">
        <v>42082</v>
      </c>
      <c r="B988" s="59">
        <v>1.98</v>
      </c>
    </row>
    <row r="989" spans="1:2" x14ac:dyDescent="0.25">
      <c r="A989" s="61">
        <v>42083</v>
      </c>
      <c r="B989" s="59">
        <v>1.93</v>
      </c>
    </row>
    <row r="990" spans="1:2" x14ac:dyDescent="0.25">
      <c r="A990" s="61">
        <v>42086</v>
      </c>
      <c r="B990" s="59">
        <v>1.92</v>
      </c>
    </row>
    <row r="991" spans="1:2" x14ac:dyDescent="0.25">
      <c r="A991" s="61">
        <v>42087</v>
      </c>
      <c r="B991" s="59">
        <v>1.88</v>
      </c>
    </row>
    <row r="992" spans="1:2" x14ac:dyDescent="0.25">
      <c r="A992" s="61">
        <v>42088</v>
      </c>
      <c r="B992" s="59">
        <v>1.93</v>
      </c>
    </row>
    <row r="993" spans="1:2" x14ac:dyDescent="0.25">
      <c r="A993" s="61">
        <v>42089</v>
      </c>
      <c r="B993" s="59">
        <v>2.0099999999999998</v>
      </c>
    </row>
    <row r="994" spans="1:2" x14ac:dyDescent="0.25">
      <c r="A994" s="61">
        <v>42090</v>
      </c>
      <c r="B994" s="59">
        <v>1.95</v>
      </c>
    </row>
    <row r="995" spans="1:2" x14ac:dyDescent="0.25">
      <c r="A995" s="61">
        <v>42093</v>
      </c>
      <c r="B995" s="59">
        <v>1.96</v>
      </c>
    </row>
    <row r="996" spans="1:2" x14ac:dyDescent="0.25">
      <c r="A996" s="61">
        <v>42094</v>
      </c>
      <c r="B996" s="59">
        <v>1.94</v>
      </c>
    </row>
    <row r="997" spans="1:2" x14ac:dyDescent="0.25">
      <c r="A997" s="61">
        <v>42095</v>
      </c>
      <c r="B997" s="59">
        <v>1.87</v>
      </c>
    </row>
    <row r="998" spans="1:2" x14ac:dyDescent="0.25">
      <c r="A998" s="61">
        <v>42096</v>
      </c>
      <c r="B998" s="59">
        <v>1.92</v>
      </c>
    </row>
    <row r="999" spans="1:2" x14ac:dyDescent="0.25">
      <c r="A999" s="61">
        <v>42097</v>
      </c>
      <c r="B999" s="59">
        <v>1.85</v>
      </c>
    </row>
    <row r="1000" spans="1:2" x14ac:dyDescent="0.25">
      <c r="A1000" s="61">
        <v>42100</v>
      </c>
      <c r="B1000" s="59">
        <v>1.92</v>
      </c>
    </row>
    <row r="1001" spans="1:2" x14ac:dyDescent="0.25">
      <c r="A1001" s="61">
        <v>42101</v>
      </c>
      <c r="B1001" s="59">
        <v>1.89</v>
      </c>
    </row>
    <row r="1002" spans="1:2" x14ac:dyDescent="0.25">
      <c r="A1002" s="61">
        <v>42102</v>
      </c>
      <c r="B1002" s="59">
        <v>1.92</v>
      </c>
    </row>
    <row r="1003" spans="1:2" x14ac:dyDescent="0.25">
      <c r="A1003" s="61">
        <v>42103</v>
      </c>
      <c r="B1003" s="59">
        <v>1.97</v>
      </c>
    </row>
    <row r="1004" spans="1:2" x14ac:dyDescent="0.25">
      <c r="A1004" s="61">
        <v>42104</v>
      </c>
      <c r="B1004" s="59">
        <v>1.96</v>
      </c>
    </row>
    <row r="1005" spans="1:2" x14ac:dyDescent="0.25">
      <c r="A1005" s="61">
        <v>42107</v>
      </c>
      <c r="B1005" s="59">
        <v>1.94</v>
      </c>
    </row>
    <row r="1006" spans="1:2" x14ac:dyDescent="0.25">
      <c r="A1006" s="61">
        <v>42108</v>
      </c>
      <c r="B1006" s="59">
        <v>1.9</v>
      </c>
    </row>
    <row r="1007" spans="1:2" x14ac:dyDescent="0.25">
      <c r="A1007" s="61">
        <v>42109</v>
      </c>
      <c r="B1007" s="59">
        <v>1.91</v>
      </c>
    </row>
    <row r="1008" spans="1:2" x14ac:dyDescent="0.25">
      <c r="A1008" s="61">
        <v>42110</v>
      </c>
      <c r="B1008" s="59">
        <v>1.9</v>
      </c>
    </row>
    <row r="1009" spans="1:2" x14ac:dyDescent="0.25">
      <c r="A1009" s="61">
        <v>42111</v>
      </c>
      <c r="B1009" s="59">
        <v>1.87</v>
      </c>
    </row>
    <row r="1010" spans="1:2" x14ac:dyDescent="0.25">
      <c r="A1010" s="61">
        <v>42114</v>
      </c>
      <c r="B1010" s="59">
        <v>1.9</v>
      </c>
    </row>
    <row r="1011" spans="1:2" x14ac:dyDescent="0.25">
      <c r="A1011" s="61">
        <v>42115</v>
      </c>
      <c r="B1011" s="59">
        <v>1.92</v>
      </c>
    </row>
    <row r="1012" spans="1:2" x14ac:dyDescent="0.25">
      <c r="A1012" s="61">
        <v>42116</v>
      </c>
      <c r="B1012" s="59">
        <v>1.99</v>
      </c>
    </row>
    <row r="1013" spans="1:2" x14ac:dyDescent="0.25">
      <c r="A1013" s="61">
        <v>42117</v>
      </c>
      <c r="B1013" s="59">
        <v>1.96</v>
      </c>
    </row>
    <row r="1014" spans="1:2" x14ac:dyDescent="0.25">
      <c r="A1014" s="61">
        <v>42118</v>
      </c>
      <c r="B1014" s="59">
        <v>1.93</v>
      </c>
    </row>
    <row r="1015" spans="1:2" x14ac:dyDescent="0.25">
      <c r="A1015" s="61">
        <v>42121</v>
      </c>
      <c r="B1015" s="59">
        <v>1.94</v>
      </c>
    </row>
    <row r="1016" spans="1:2" x14ac:dyDescent="0.25">
      <c r="A1016" s="61">
        <v>42122</v>
      </c>
      <c r="B1016" s="59">
        <v>2</v>
      </c>
    </row>
    <row r="1017" spans="1:2" x14ac:dyDescent="0.25">
      <c r="A1017" s="61">
        <v>42123</v>
      </c>
      <c r="B1017" s="59">
        <v>2.06</v>
      </c>
    </row>
    <row r="1018" spans="1:2" x14ac:dyDescent="0.25">
      <c r="A1018" s="61">
        <v>42124</v>
      </c>
      <c r="B1018" s="59">
        <v>2.0499999999999998</v>
      </c>
    </row>
    <row r="1019" spans="1:2" x14ac:dyDescent="0.25">
      <c r="A1019" s="61">
        <v>42125</v>
      </c>
      <c r="B1019" s="59">
        <v>2.12</v>
      </c>
    </row>
    <row r="1020" spans="1:2" x14ac:dyDescent="0.25">
      <c r="A1020" s="61">
        <v>42128</v>
      </c>
      <c r="B1020" s="59">
        <v>2.16</v>
      </c>
    </row>
    <row r="1021" spans="1:2" x14ac:dyDescent="0.25">
      <c r="A1021" s="61">
        <v>42129</v>
      </c>
      <c r="B1021" s="59">
        <v>2.19</v>
      </c>
    </row>
    <row r="1022" spans="1:2" x14ac:dyDescent="0.25">
      <c r="A1022" s="61">
        <v>42130</v>
      </c>
      <c r="B1022" s="59">
        <v>2.25</v>
      </c>
    </row>
    <row r="1023" spans="1:2" x14ac:dyDescent="0.25">
      <c r="A1023" s="61">
        <v>42131</v>
      </c>
      <c r="B1023" s="59">
        <v>2.1800000000000002</v>
      </c>
    </row>
    <row r="1024" spans="1:2" x14ac:dyDescent="0.25">
      <c r="A1024" s="61">
        <v>42132</v>
      </c>
      <c r="B1024" s="59">
        <v>2.16</v>
      </c>
    </row>
    <row r="1025" spans="1:2" x14ac:dyDescent="0.25">
      <c r="A1025" s="61">
        <v>42135</v>
      </c>
      <c r="B1025" s="59">
        <v>2.2799999999999998</v>
      </c>
    </row>
    <row r="1026" spans="1:2" x14ac:dyDescent="0.25">
      <c r="A1026" s="61">
        <v>42136</v>
      </c>
      <c r="B1026" s="59">
        <v>2.2799999999999998</v>
      </c>
    </row>
    <row r="1027" spans="1:2" x14ac:dyDescent="0.25">
      <c r="A1027" s="61">
        <v>42137</v>
      </c>
      <c r="B1027" s="59">
        <v>2.27</v>
      </c>
    </row>
    <row r="1028" spans="1:2" x14ac:dyDescent="0.25">
      <c r="A1028" s="61">
        <v>42138</v>
      </c>
      <c r="B1028" s="59">
        <v>2.23</v>
      </c>
    </row>
    <row r="1029" spans="1:2" x14ac:dyDescent="0.25">
      <c r="A1029" s="61">
        <v>42139</v>
      </c>
      <c r="B1029" s="59">
        <v>2.14</v>
      </c>
    </row>
    <row r="1030" spans="1:2" x14ac:dyDescent="0.25">
      <c r="A1030" s="61">
        <v>42142</v>
      </c>
      <c r="B1030" s="59">
        <v>2.23</v>
      </c>
    </row>
    <row r="1031" spans="1:2" x14ac:dyDescent="0.25">
      <c r="A1031" s="61">
        <v>42143</v>
      </c>
      <c r="B1031" s="59">
        <v>2.27</v>
      </c>
    </row>
    <row r="1032" spans="1:2" x14ac:dyDescent="0.25">
      <c r="A1032" s="61">
        <v>42144</v>
      </c>
      <c r="B1032" s="59">
        <v>2.2599999999999998</v>
      </c>
    </row>
    <row r="1033" spans="1:2" x14ac:dyDescent="0.25">
      <c r="A1033" s="61">
        <v>42145</v>
      </c>
      <c r="B1033" s="59">
        <v>2.19</v>
      </c>
    </row>
    <row r="1034" spans="1:2" x14ac:dyDescent="0.25">
      <c r="A1034" s="61">
        <v>42146</v>
      </c>
      <c r="B1034" s="59">
        <v>2.21</v>
      </c>
    </row>
    <row r="1035" spans="1:2" x14ac:dyDescent="0.25">
      <c r="A1035" s="61">
        <v>42149</v>
      </c>
      <c r="B1035" s="58">
        <v>0</v>
      </c>
    </row>
    <row r="1036" spans="1:2" x14ac:dyDescent="0.25">
      <c r="A1036" s="61">
        <v>42150</v>
      </c>
      <c r="B1036" s="59">
        <v>2.14</v>
      </c>
    </row>
    <row r="1037" spans="1:2" x14ac:dyDescent="0.25">
      <c r="A1037" s="61">
        <v>42151</v>
      </c>
      <c r="B1037" s="59">
        <v>2.14</v>
      </c>
    </row>
    <row r="1038" spans="1:2" x14ac:dyDescent="0.25">
      <c r="A1038" s="61">
        <v>42152</v>
      </c>
      <c r="B1038" s="59">
        <v>2.13</v>
      </c>
    </row>
    <row r="1039" spans="1:2" x14ac:dyDescent="0.25">
      <c r="A1039" s="61">
        <v>42153</v>
      </c>
      <c r="B1039" s="59">
        <v>2.12</v>
      </c>
    </row>
    <row r="1040" spans="1:2" x14ac:dyDescent="0.25">
      <c r="A1040" s="61">
        <v>42156</v>
      </c>
      <c r="B1040" s="59">
        <v>2.19</v>
      </c>
    </row>
    <row r="1041" spans="1:2" x14ac:dyDescent="0.25">
      <c r="A1041" s="61">
        <v>42157</v>
      </c>
      <c r="B1041" s="59">
        <v>2.27</v>
      </c>
    </row>
    <row r="1042" spans="1:2" x14ac:dyDescent="0.25">
      <c r="A1042" s="61">
        <v>42158</v>
      </c>
      <c r="B1042" s="59">
        <v>2.38</v>
      </c>
    </row>
    <row r="1043" spans="1:2" x14ac:dyDescent="0.25">
      <c r="A1043" s="61">
        <v>42159</v>
      </c>
      <c r="B1043" s="59">
        <v>2.31</v>
      </c>
    </row>
    <row r="1044" spans="1:2" x14ac:dyDescent="0.25">
      <c r="A1044" s="61">
        <v>42160</v>
      </c>
      <c r="B1044" s="59">
        <v>2.41</v>
      </c>
    </row>
    <row r="1045" spans="1:2" x14ac:dyDescent="0.25">
      <c r="A1045" s="61">
        <v>42163</v>
      </c>
      <c r="B1045" s="59">
        <v>2.39</v>
      </c>
    </row>
    <row r="1046" spans="1:2" x14ac:dyDescent="0.25">
      <c r="A1046" s="61">
        <v>42164</v>
      </c>
      <c r="B1046" s="59">
        <v>2.42</v>
      </c>
    </row>
    <row r="1047" spans="1:2" x14ac:dyDescent="0.25">
      <c r="A1047" s="61">
        <v>42165</v>
      </c>
      <c r="B1047" s="59">
        <v>2.5</v>
      </c>
    </row>
    <row r="1048" spans="1:2" x14ac:dyDescent="0.25">
      <c r="A1048" s="61">
        <v>42166</v>
      </c>
      <c r="B1048" s="59">
        <v>2.39</v>
      </c>
    </row>
    <row r="1049" spans="1:2" x14ac:dyDescent="0.25">
      <c r="A1049" s="61">
        <v>42167</v>
      </c>
      <c r="B1049" s="59">
        <v>2.39</v>
      </c>
    </row>
    <row r="1050" spans="1:2" x14ac:dyDescent="0.25">
      <c r="A1050" s="61">
        <v>42170</v>
      </c>
      <c r="B1050" s="59">
        <v>2.36</v>
      </c>
    </row>
    <row r="1051" spans="1:2" x14ac:dyDescent="0.25">
      <c r="A1051" s="61">
        <v>42171</v>
      </c>
      <c r="B1051" s="59">
        <v>2.3199999999999998</v>
      </c>
    </row>
    <row r="1052" spans="1:2" x14ac:dyDescent="0.25">
      <c r="A1052" s="61">
        <v>42172</v>
      </c>
      <c r="B1052" s="59">
        <v>2.3199999999999998</v>
      </c>
    </row>
    <row r="1053" spans="1:2" x14ac:dyDescent="0.25">
      <c r="A1053" s="61">
        <v>42173</v>
      </c>
      <c r="B1053" s="59">
        <v>2.35</v>
      </c>
    </row>
    <row r="1054" spans="1:2" x14ac:dyDescent="0.25">
      <c r="A1054" s="61">
        <v>42174</v>
      </c>
      <c r="B1054" s="59">
        <v>2.2599999999999998</v>
      </c>
    </row>
    <row r="1055" spans="1:2" x14ac:dyDescent="0.25">
      <c r="A1055" s="61">
        <v>42177</v>
      </c>
      <c r="B1055" s="59">
        <v>2.37</v>
      </c>
    </row>
    <row r="1056" spans="1:2" x14ac:dyDescent="0.25">
      <c r="A1056" s="61">
        <v>42178</v>
      </c>
      <c r="B1056" s="59">
        <v>2.42</v>
      </c>
    </row>
    <row r="1057" spans="1:2" x14ac:dyDescent="0.25">
      <c r="A1057" s="61">
        <v>42179</v>
      </c>
      <c r="B1057" s="59">
        <v>2.38</v>
      </c>
    </row>
    <row r="1058" spans="1:2" x14ac:dyDescent="0.25">
      <c r="A1058" s="61">
        <v>42180</v>
      </c>
      <c r="B1058" s="59">
        <v>2.4</v>
      </c>
    </row>
    <row r="1059" spans="1:2" x14ac:dyDescent="0.25">
      <c r="A1059" s="61">
        <v>42181</v>
      </c>
      <c r="B1059" s="59">
        <v>2.4900000000000002</v>
      </c>
    </row>
    <row r="1060" spans="1:2" x14ac:dyDescent="0.25">
      <c r="A1060" s="61">
        <v>42184</v>
      </c>
      <c r="B1060" s="59">
        <v>2.33</v>
      </c>
    </row>
    <row r="1061" spans="1:2" x14ac:dyDescent="0.25">
      <c r="A1061" s="61">
        <v>42185</v>
      </c>
      <c r="B1061" s="59">
        <v>2.35</v>
      </c>
    </row>
    <row r="1062" spans="1:2" x14ac:dyDescent="0.25">
      <c r="A1062" s="61">
        <v>42186</v>
      </c>
      <c r="B1062" s="59">
        <v>2.4300000000000002</v>
      </c>
    </row>
    <row r="1063" spans="1:2" x14ac:dyDescent="0.25">
      <c r="A1063" s="61">
        <v>42187</v>
      </c>
      <c r="B1063" s="59">
        <v>2.4</v>
      </c>
    </row>
    <row r="1064" spans="1:2" x14ac:dyDescent="0.25">
      <c r="A1064" s="61">
        <v>42188</v>
      </c>
      <c r="B1064" s="58">
        <v>0</v>
      </c>
    </row>
    <row r="1065" spans="1:2" x14ac:dyDescent="0.25">
      <c r="A1065" s="61">
        <v>42191</v>
      </c>
      <c r="B1065" s="59">
        <v>2.2999999999999998</v>
      </c>
    </row>
    <row r="1066" spans="1:2" x14ac:dyDescent="0.25">
      <c r="A1066" s="61">
        <v>42192</v>
      </c>
      <c r="B1066" s="59">
        <v>2.27</v>
      </c>
    </row>
    <row r="1067" spans="1:2" x14ac:dyDescent="0.25">
      <c r="A1067" s="61">
        <v>42193</v>
      </c>
      <c r="B1067" s="59">
        <v>2.2200000000000002</v>
      </c>
    </row>
    <row r="1068" spans="1:2" x14ac:dyDescent="0.25">
      <c r="A1068" s="61">
        <v>42194</v>
      </c>
      <c r="B1068" s="59">
        <v>2.3199999999999998</v>
      </c>
    </row>
    <row r="1069" spans="1:2" x14ac:dyDescent="0.25">
      <c r="A1069" s="61">
        <v>42195</v>
      </c>
      <c r="B1069" s="59">
        <v>2.42</v>
      </c>
    </row>
    <row r="1070" spans="1:2" x14ac:dyDescent="0.25">
      <c r="A1070" s="61">
        <v>42198</v>
      </c>
      <c r="B1070" s="59">
        <v>2.44</v>
      </c>
    </row>
    <row r="1071" spans="1:2" x14ac:dyDescent="0.25">
      <c r="A1071" s="61">
        <v>42199</v>
      </c>
      <c r="B1071" s="59">
        <v>2.41</v>
      </c>
    </row>
    <row r="1072" spans="1:2" x14ac:dyDescent="0.25">
      <c r="A1072" s="61">
        <v>42200</v>
      </c>
      <c r="B1072" s="59">
        <v>2.36</v>
      </c>
    </row>
    <row r="1073" spans="1:2" x14ac:dyDescent="0.25">
      <c r="A1073" s="61">
        <v>42201</v>
      </c>
      <c r="B1073" s="59">
        <v>2.36</v>
      </c>
    </row>
    <row r="1074" spans="1:2" x14ac:dyDescent="0.25">
      <c r="A1074" s="61">
        <v>42202</v>
      </c>
      <c r="B1074" s="59">
        <v>2.34</v>
      </c>
    </row>
    <row r="1075" spans="1:2" x14ac:dyDescent="0.25">
      <c r="A1075" s="61">
        <v>42205</v>
      </c>
      <c r="B1075" s="59">
        <v>2.38</v>
      </c>
    </row>
    <row r="1076" spans="1:2" x14ac:dyDescent="0.25">
      <c r="A1076" s="61">
        <v>42206</v>
      </c>
      <c r="B1076" s="59">
        <v>2.35</v>
      </c>
    </row>
    <row r="1077" spans="1:2" x14ac:dyDescent="0.25">
      <c r="A1077" s="61">
        <v>42207</v>
      </c>
      <c r="B1077" s="59">
        <v>2.33</v>
      </c>
    </row>
    <row r="1078" spans="1:2" x14ac:dyDescent="0.25">
      <c r="A1078" s="61">
        <v>42208</v>
      </c>
      <c r="B1078" s="59">
        <v>2.2799999999999998</v>
      </c>
    </row>
    <row r="1079" spans="1:2" x14ac:dyDescent="0.25">
      <c r="A1079" s="61">
        <v>42209</v>
      </c>
      <c r="B1079" s="59">
        <v>2.27</v>
      </c>
    </row>
    <row r="1080" spans="1:2" x14ac:dyDescent="0.25">
      <c r="A1080" s="61">
        <v>42212</v>
      </c>
      <c r="B1080" s="59">
        <v>2.23</v>
      </c>
    </row>
    <row r="1081" spans="1:2" x14ac:dyDescent="0.25">
      <c r="A1081" s="61">
        <v>42213</v>
      </c>
      <c r="B1081" s="59">
        <v>2.2599999999999998</v>
      </c>
    </row>
    <row r="1082" spans="1:2" x14ac:dyDescent="0.25">
      <c r="A1082" s="61">
        <v>42214</v>
      </c>
      <c r="B1082" s="59">
        <v>2.29</v>
      </c>
    </row>
    <row r="1083" spans="1:2" x14ac:dyDescent="0.25">
      <c r="A1083" s="61">
        <v>42215</v>
      </c>
      <c r="B1083" s="59">
        <v>2.2799999999999998</v>
      </c>
    </row>
    <row r="1084" spans="1:2" x14ac:dyDescent="0.25">
      <c r="A1084" s="61">
        <v>42216</v>
      </c>
      <c r="B1084" s="59">
        <v>2.2000000000000002</v>
      </c>
    </row>
    <row r="1085" spans="1:2" x14ac:dyDescent="0.25">
      <c r="A1085" s="61">
        <v>42219</v>
      </c>
      <c r="B1085" s="59">
        <v>2.16</v>
      </c>
    </row>
    <row r="1086" spans="1:2" x14ac:dyDescent="0.25">
      <c r="A1086" s="61">
        <v>42220</v>
      </c>
      <c r="B1086" s="59">
        <v>2.23</v>
      </c>
    </row>
    <row r="1087" spans="1:2" x14ac:dyDescent="0.25">
      <c r="A1087" s="61">
        <v>42221</v>
      </c>
      <c r="B1087" s="59">
        <v>2.2799999999999998</v>
      </c>
    </row>
    <row r="1088" spans="1:2" x14ac:dyDescent="0.25">
      <c r="A1088" s="61">
        <v>42222</v>
      </c>
      <c r="B1088" s="59">
        <v>2.23</v>
      </c>
    </row>
    <row r="1089" spans="1:2" x14ac:dyDescent="0.25">
      <c r="A1089" s="61">
        <v>42223</v>
      </c>
      <c r="B1089" s="59">
        <v>2.1800000000000002</v>
      </c>
    </row>
    <row r="1090" spans="1:2" x14ac:dyDescent="0.25">
      <c r="A1090" s="61">
        <v>42226</v>
      </c>
      <c r="B1090" s="59">
        <v>2.2400000000000002</v>
      </c>
    </row>
    <row r="1091" spans="1:2" x14ac:dyDescent="0.25">
      <c r="A1091" s="61">
        <v>42227</v>
      </c>
      <c r="B1091" s="59">
        <v>2.15</v>
      </c>
    </row>
    <row r="1092" spans="1:2" x14ac:dyDescent="0.25">
      <c r="A1092" s="61">
        <v>42228</v>
      </c>
      <c r="B1092" s="59">
        <v>2.14</v>
      </c>
    </row>
    <row r="1093" spans="1:2" x14ac:dyDescent="0.25">
      <c r="A1093" s="61">
        <v>42229</v>
      </c>
      <c r="B1093" s="59">
        <v>2.19</v>
      </c>
    </row>
    <row r="1094" spans="1:2" x14ac:dyDescent="0.25">
      <c r="A1094" s="61">
        <v>42230</v>
      </c>
      <c r="B1094" s="59">
        <v>2.2000000000000002</v>
      </c>
    </row>
    <row r="1095" spans="1:2" x14ac:dyDescent="0.25">
      <c r="A1095" s="61">
        <v>42233</v>
      </c>
      <c r="B1095" s="59">
        <v>2.16</v>
      </c>
    </row>
    <row r="1096" spans="1:2" x14ac:dyDescent="0.25">
      <c r="A1096" s="61">
        <v>42234</v>
      </c>
      <c r="B1096" s="59">
        <v>2.2000000000000002</v>
      </c>
    </row>
    <row r="1097" spans="1:2" x14ac:dyDescent="0.25">
      <c r="A1097" s="61">
        <v>42235</v>
      </c>
      <c r="B1097" s="59">
        <v>2.12</v>
      </c>
    </row>
    <row r="1098" spans="1:2" x14ac:dyDescent="0.25">
      <c r="A1098" s="61">
        <v>42236</v>
      </c>
      <c r="B1098" s="59">
        <v>2.09</v>
      </c>
    </row>
    <row r="1099" spans="1:2" x14ac:dyDescent="0.25">
      <c r="A1099" s="61">
        <v>42237</v>
      </c>
      <c r="B1099" s="59">
        <v>2.0499999999999998</v>
      </c>
    </row>
    <row r="1100" spans="1:2" x14ac:dyDescent="0.25">
      <c r="A1100" s="61">
        <v>42240</v>
      </c>
      <c r="B1100" s="59">
        <v>2.0099999999999998</v>
      </c>
    </row>
    <row r="1101" spans="1:2" x14ac:dyDescent="0.25">
      <c r="A1101" s="61">
        <v>42241</v>
      </c>
      <c r="B1101" s="59">
        <v>2.12</v>
      </c>
    </row>
    <row r="1102" spans="1:2" x14ac:dyDescent="0.25">
      <c r="A1102" s="61">
        <v>42242</v>
      </c>
      <c r="B1102" s="59">
        <v>2.1800000000000002</v>
      </c>
    </row>
    <row r="1103" spans="1:2" x14ac:dyDescent="0.25">
      <c r="A1103" s="61">
        <v>42243</v>
      </c>
      <c r="B1103" s="59">
        <v>2.1800000000000002</v>
      </c>
    </row>
    <row r="1104" spans="1:2" x14ac:dyDescent="0.25">
      <c r="A1104" s="61">
        <v>42244</v>
      </c>
      <c r="B1104" s="59">
        <v>2.19</v>
      </c>
    </row>
    <row r="1105" spans="1:2" x14ac:dyDescent="0.25">
      <c r="A1105" s="61">
        <v>42247</v>
      </c>
      <c r="B1105" s="59">
        <v>2.21</v>
      </c>
    </row>
    <row r="1106" spans="1:2" x14ac:dyDescent="0.25">
      <c r="A1106" s="61">
        <v>42248</v>
      </c>
      <c r="B1106" s="59">
        <v>2.17</v>
      </c>
    </row>
    <row r="1107" spans="1:2" x14ac:dyDescent="0.25">
      <c r="A1107" s="61">
        <v>42249</v>
      </c>
      <c r="B1107" s="59">
        <v>2.2000000000000002</v>
      </c>
    </row>
    <row r="1108" spans="1:2" x14ac:dyDescent="0.25">
      <c r="A1108" s="61">
        <v>42250</v>
      </c>
      <c r="B1108" s="59">
        <v>2.1800000000000002</v>
      </c>
    </row>
    <row r="1109" spans="1:2" x14ac:dyDescent="0.25">
      <c r="A1109" s="61">
        <v>42251</v>
      </c>
      <c r="B1109" s="59">
        <v>2.13</v>
      </c>
    </row>
    <row r="1110" spans="1:2" x14ac:dyDescent="0.25">
      <c r="A1110" s="61">
        <v>42254</v>
      </c>
      <c r="B1110" s="58">
        <v>0</v>
      </c>
    </row>
    <row r="1111" spans="1:2" x14ac:dyDescent="0.25">
      <c r="A1111" s="61">
        <v>42255</v>
      </c>
      <c r="B1111" s="59">
        <v>2.2000000000000002</v>
      </c>
    </row>
    <row r="1112" spans="1:2" x14ac:dyDescent="0.25">
      <c r="A1112" s="61">
        <v>42256</v>
      </c>
      <c r="B1112" s="59">
        <v>2.21</v>
      </c>
    </row>
    <row r="1113" spans="1:2" x14ac:dyDescent="0.25">
      <c r="A1113" s="61">
        <v>42257</v>
      </c>
      <c r="B1113" s="59">
        <v>2.23</v>
      </c>
    </row>
    <row r="1114" spans="1:2" x14ac:dyDescent="0.25">
      <c r="A1114" s="61">
        <v>42258</v>
      </c>
      <c r="B1114" s="59">
        <v>2.2000000000000002</v>
      </c>
    </row>
    <row r="1115" spans="1:2" x14ac:dyDescent="0.25">
      <c r="A1115" s="61">
        <v>42261</v>
      </c>
      <c r="B1115" s="59">
        <v>2.1800000000000002</v>
      </c>
    </row>
    <row r="1116" spans="1:2" x14ac:dyDescent="0.25">
      <c r="A1116" s="61">
        <v>42262</v>
      </c>
      <c r="B1116" s="59">
        <v>2.2799999999999998</v>
      </c>
    </row>
    <row r="1117" spans="1:2" x14ac:dyDescent="0.25">
      <c r="A1117" s="61">
        <v>42263</v>
      </c>
      <c r="B1117" s="59">
        <v>2.2999999999999998</v>
      </c>
    </row>
    <row r="1118" spans="1:2" x14ac:dyDescent="0.25">
      <c r="A1118" s="61">
        <v>42264</v>
      </c>
      <c r="B1118" s="59">
        <v>2.21</v>
      </c>
    </row>
    <row r="1119" spans="1:2" x14ac:dyDescent="0.25">
      <c r="A1119" s="61">
        <v>42265</v>
      </c>
      <c r="B1119" s="59">
        <v>2.13</v>
      </c>
    </row>
    <row r="1120" spans="1:2" x14ac:dyDescent="0.25">
      <c r="A1120" s="61">
        <v>42268</v>
      </c>
      <c r="B1120" s="59">
        <v>2.2000000000000002</v>
      </c>
    </row>
    <row r="1121" spans="1:2" x14ac:dyDescent="0.25">
      <c r="A1121" s="61">
        <v>42269</v>
      </c>
      <c r="B1121" s="59">
        <v>2.14</v>
      </c>
    </row>
    <row r="1122" spans="1:2" x14ac:dyDescent="0.25">
      <c r="A1122" s="61">
        <v>42270</v>
      </c>
      <c r="B1122" s="59">
        <v>2.16</v>
      </c>
    </row>
    <row r="1123" spans="1:2" x14ac:dyDescent="0.25">
      <c r="A1123" s="61">
        <v>42271</v>
      </c>
      <c r="B1123" s="59">
        <v>2.13</v>
      </c>
    </row>
    <row r="1124" spans="1:2" x14ac:dyDescent="0.25">
      <c r="A1124" s="61">
        <v>42272</v>
      </c>
      <c r="B1124" s="59">
        <v>2.17</v>
      </c>
    </row>
    <row r="1125" spans="1:2" x14ac:dyDescent="0.25">
      <c r="A1125" s="61">
        <v>42275</v>
      </c>
      <c r="B1125" s="59">
        <v>2.1</v>
      </c>
    </row>
    <row r="1126" spans="1:2" x14ac:dyDescent="0.25">
      <c r="A1126" s="61">
        <v>42276</v>
      </c>
      <c r="B1126" s="59">
        <v>2.0499999999999998</v>
      </c>
    </row>
    <row r="1127" spans="1:2" x14ac:dyDescent="0.25">
      <c r="A1127" s="61">
        <v>42277</v>
      </c>
      <c r="B1127" s="59">
        <v>2.06</v>
      </c>
    </row>
    <row r="1128" spans="1:2" x14ac:dyDescent="0.25">
      <c r="A1128" s="61">
        <v>42278</v>
      </c>
      <c r="B1128" s="59">
        <v>2.0499999999999998</v>
      </c>
    </row>
    <row r="1129" spans="1:2" x14ac:dyDescent="0.25">
      <c r="A1129" s="61">
        <v>42279</v>
      </c>
      <c r="B1129" s="59">
        <v>1.99</v>
      </c>
    </row>
    <row r="1130" spans="1:2" x14ac:dyDescent="0.25">
      <c r="A1130" s="61">
        <v>42282</v>
      </c>
      <c r="B1130" s="59">
        <v>2.0699999999999998</v>
      </c>
    </row>
    <row r="1131" spans="1:2" x14ac:dyDescent="0.25">
      <c r="A1131" s="61">
        <v>42283</v>
      </c>
      <c r="B1131" s="59">
        <v>2.0499999999999998</v>
      </c>
    </row>
    <row r="1132" spans="1:2" x14ac:dyDescent="0.25">
      <c r="A1132" s="61">
        <v>42284</v>
      </c>
      <c r="B1132" s="59">
        <v>2.08</v>
      </c>
    </row>
    <row r="1133" spans="1:2" x14ac:dyDescent="0.25">
      <c r="A1133" s="61">
        <v>42285</v>
      </c>
      <c r="B1133" s="59">
        <v>2.12</v>
      </c>
    </row>
    <row r="1134" spans="1:2" x14ac:dyDescent="0.25">
      <c r="A1134" s="61">
        <v>42286</v>
      </c>
      <c r="B1134" s="59">
        <v>2.12</v>
      </c>
    </row>
    <row r="1135" spans="1:2" x14ac:dyDescent="0.25">
      <c r="A1135" s="61">
        <v>42289</v>
      </c>
      <c r="B1135" s="58">
        <v>0</v>
      </c>
    </row>
    <row r="1136" spans="1:2" x14ac:dyDescent="0.25">
      <c r="A1136" s="61">
        <v>42290</v>
      </c>
      <c r="B1136" s="59">
        <v>2.06</v>
      </c>
    </row>
    <row r="1137" spans="1:2" x14ac:dyDescent="0.25">
      <c r="A1137" s="61">
        <v>42291</v>
      </c>
      <c r="B1137" s="59">
        <v>1.99</v>
      </c>
    </row>
    <row r="1138" spans="1:2" x14ac:dyDescent="0.25">
      <c r="A1138" s="61">
        <v>42292</v>
      </c>
      <c r="B1138" s="59">
        <v>2.04</v>
      </c>
    </row>
    <row r="1139" spans="1:2" x14ac:dyDescent="0.25">
      <c r="A1139" s="61">
        <v>42293</v>
      </c>
      <c r="B1139" s="59">
        <v>2.04</v>
      </c>
    </row>
    <row r="1140" spans="1:2" x14ac:dyDescent="0.25">
      <c r="A1140" s="61">
        <v>42296</v>
      </c>
      <c r="B1140" s="59">
        <v>2.04</v>
      </c>
    </row>
    <row r="1141" spans="1:2" x14ac:dyDescent="0.25">
      <c r="A1141" s="61">
        <v>42297</v>
      </c>
      <c r="B1141" s="59">
        <v>2.08</v>
      </c>
    </row>
    <row r="1142" spans="1:2" x14ac:dyDescent="0.25">
      <c r="A1142" s="61">
        <v>42298</v>
      </c>
      <c r="B1142" s="59">
        <v>2.04</v>
      </c>
    </row>
    <row r="1143" spans="1:2" x14ac:dyDescent="0.25">
      <c r="A1143" s="61">
        <v>42299</v>
      </c>
      <c r="B1143" s="59">
        <v>2.04</v>
      </c>
    </row>
    <row r="1144" spans="1:2" x14ac:dyDescent="0.25">
      <c r="A1144" s="61">
        <v>42300</v>
      </c>
      <c r="B1144" s="59">
        <v>2.09</v>
      </c>
    </row>
    <row r="1145" spans="1:2" x14ac:dyDescent="0.25">
      <c r="A1145" s="61">
        <v>42303</v>
      </c>
      <c r="B1145" s="59">
        <v>2.0699999999999998</v>
      </c>
    </row>
    <row r="1146" spans="1:2" x14ac:dyDescent="0.25">
      <c r="A1146" s="61">
        <v>42304</v>
      </c>
      <c r="B1146" s="59">
        <v>2.0499999999999998</v>
      </c>
    </row>
    <row r="1147" spans="1:2" x14ac:dyDescent="0.25">
      <c r="A1147" s="61">
        <v>42305</v>
      </c>
      <c r="B1147" s="59">
        <v>2.1</v>
      </c>
    </row>
    <row r="1148" spans="1:2" x14ac:dyDescent="0.25">
      <c r="A1148" s="61">
        <v>42306</v>
      </c>
      <c r="B1148" s="59">
        <v>2.19</v>
      </c>
    </row>
    <row r="1149" spans="1:2" x14ac:dyDescent="0.25">
      <c r="A1149" s="61">
        <v>42307</v>
      </c>
      <c r="B1149" s="59">
        <v>2.16</v>
      </c>
    </row>
    <row r="1150" spans="1:2" x14ac:dyDescent="0.25">
      <c r="A1150" s="61">
        <v>42310</v>
      </c>
      <c r="B1150" s="59">
        <v>2.2000000000000002</v>
      </c>
    </row>
    <row r="1151" spans="1:2" x14ac:dyDescent="0.25">
      <c r="A1151" s="61">
        <v>42311</v>
      </c>
      <c r="B1151" s="59">
        <v>2.23</v>
      </c>
    </row>
    <row r="1152" spans="1:2" x14ac:dyDescent="0.25">
      <c r="A1152" s="61">
        <v>42312</v>
      </c>
      <c r="B1152" s="59">
        <v>2.25</v>
      </c>
    </row>
    <row r="1153" spans="1:2" x14ac:dyDescent="0.25">
      <c r="A1153" s="61">
        <v>42313</v>
      </c>
      <c r="B1153" s="59">
        <v>2.2599999999999998</v>
      </c>
    </row>
    <row r="1154" spans="1:2" x14ac:dyDescent="0.25">
      <c r="A1154" s="61">
        <v>42314</v>
      </c>
      <c r="B1154" s="59">
        <v>2.34</v>
      </c>
    </row>
    <row r="1155" spans="1:2" x14ac:dyDescent="0.25">
      <c r="A1155" s="61">
        <v>42317</v>
      </c>
      <c r="B1155" s="59">
        <v>2.36</v>
      </c>
    </row>
    <row r="1156" spans="1:2" x14ac:dyDescent="0.25">
      <c r="A1156" s="61">
        <v>42318</v>
      </c>
      <c r="B1156" s="59">
        <v>2.3199999999999998</v>
      </c>
    </row>
    <row r="1157" spans="1:2" x14ac:dyDescent="0.25">
      <c r="A1157" s="61">
        <v>42319</v>
      </c>
      <c r="B1157" s="58">
        <v>0</v>
      </c>
    </row>
    <row r="1158" spans="1:2" x14ac:dyDescent="0.25">
      <c r="A1158" s="61">
        <v>42320</v>
      </c>
      <c r="B1158" s="59">
        <v>2.3199999999999998</v>
      </c>
    </row>
    <row r="1159" spans="1:2" x14ac:dyDescent="0.25">
      <c r="A1159" s="61">
        <v>42321</v>
      </c>
      <c r="B1159" s="59">
        <v>2.2799999999999998</v>
      </c>
    </row>
    <row r="1160" spans="1:2" x14ac:dyDescent="0.25">
      <c r="A1160" s="61">
        <v>42324</v>
      </c>
      <c r="B1160" s="59">
        <v>2.27</v>
      </c>
    </row>
    <row r="1161" spans="1:2" x14ac:dyDescent="0.25">
      <c r="A1161" s="61">
        <v>42325</v>
      </c>
      <c r="B1161" s="59">
        <v>2.25</v>
      </c>
    </row>
    <row r="1162" spans="1:2" x14ac:dyDescent="0.25">
      <c r="A1162" s="61">
        <v>42326</v>
      </c>
      <c r="B1162" s="59">
        <v>2.27</v>
      </c>
    </row>
    <row r="1163" spans="1:2" x14ac:dyDescent="0.25">
      <c r="A1163" s="61">
        <v>42327</v>
      </c>
      <c r="B1163" s="59">
        <v>2.2400000000000002</v>
      </c>
    </row>
    <row r="1164" spans="1:2" x14ac:dyDescent="0.25">
      <c r="A1164" s="61">
        <v>42328</v>
      </c>
      <c r="B1164" s="59">
        <v>2.2599999999999998</v>
      </c>
    </row>
    <row r="1165" spans="1:2" x14ac:dyDescent="0.25">
      <c r="A1165" s="61">
        <v>42331</v>
      </c>
      <c r="B1165" s="59">
        <v>2.25</v>
      </c>
    </row>
    <row r="1166" spans="1:2" x14ac:dyDescent="0.25">
      <c r="A1166" s="61">
        <v>42332</v>
      </c>
      <c r="B1166" s="59">
        <v>2.2400000000000002</v>
      </c>
    </row>
    <row r="1167" spans="1:2" x14ac:dyDescent="0.25">
      <c r="A1167" s="61">
        <v>42333</v>
      </c>
      <c r="B1167" s="59">
        <v>2.23</v>
      </c>
    </row>
    <row r="1168" spans="1:2" x14ac:dyDescent="0.25">
      <c r="A1168" s="61">
        <v>42334</v>
      </c>
      <c r="B1168" s="58">
        <v>0</v>
      </c>
    </row>
    <row r="1169" spans="1:2" x14ac:dyDescent="0.25">
      <c r="A1169" s="61">
        <v>42335</v>
      </c>
      <c r="B1169" s="59">
        <v>2.2200000000000002</v>
      </c>
    </row>
    <row r="1170" spans="1:2" x14ac:dyDescent="0.25">
      <c r="A1170" s="61">
        <v>42338</v>
      </c>
      <c r="B1170" s="59">
        <v>2.21</v>
      </c>
    </row>
    <row r="1171" spans="1:2" x14ac:dyDescent="0.25">
      <c r="A1171" s="61">
        <v>42339</v>
      </c>
      <c r="B1171" s="59">
        <v>2.15</v>
      </c>
    </row>
    <row r="1172" spans="1:2" x14ac:dyDescent="0.25">
      <c r="A1172" s="61">
        <v>42340</v>
      </c>
      <c r="B1172" s="59">
        <v>2.1800000000000002</v>
      </c>
    </row>
    <row r="1173" spans="1:2" x14ac:dyDescent="0.25">
      <c r="A1173" s="61">
        <v>42341</v>
      </c>
      <c r="B1173" s="59">
        <v>2.33</v>
      </c>
    </row>
    <row r="1174" spans="1:2" x14ac:dyDescent="0.25">
      <c r="A1174" s="61">
        <v>42342</v>
      </c>
      <c r="B1174" s="59">
        <v>2.2799999999999998</v>
      </c>
    </row>
    <row r="1175" spans="1:2" x14ac:dyDescent="0.25">
      <c r="A1175" s="61">
        <v>42345</v>
      </c>
      <c r="B1175" s="59">
        <v>2.23</v>
      </c>
    </row>
    <row r="1176" spans="1:2" x14ac:dyDescent="0.25">
      <c r="A1176" s="61">
        <v>42346</v>
      </c>
      <c r="B1176" s="59">
        <v>2.2400000000000002</v>
      </c>
    </row>
    <row r="1177" spans="1:2" x14ac:dyDescent="0.25">
      <c r="A1177" s="61">
        <v>42347</v>
      </c>
      <c r="B1177" s="59">
        <v>2.2200000000000002</v>
      </c>
    </row>
    <row r="1178" spans="1:2" x14ac:dyDescent="0.25">
      <c r="A1178" s="61">
        <v>42348</v>
      </c>
      <c r="B1178" s="59">
        <v>2.2400000000000002</v>
      </c>
    </row>
    <row r="1179" spans="1:2" x14ac:dyDescent="0.25">
      <c r="A1179" s="61">
        <v>42349</v>
      </c>
      <c r="B1179" s="59">
        <v>2.13</v>
      </c>
    </row>
    <row r="1180" spans="1:2" x14ac:dyDescent="0.25">
      <c r="A1180" s="61">
        <v>42352</v>
      </c>
      <c r="B1180" s="59">
        <v>2.23</v>
      </c>
    </row>
    <row r="1181" spans="1:2" x14ac:dyDescent="0.25">
      <c r="A1181" s="61">
        <v>42353</v>
      </c>
      <c r="B1181" s="59">
        <v>2.2799999999999998</v>
      </c>
    </row>
    <row r="1182" spans="1:2" x14ac:dyDescent="0.25">
      <c r="A1182" s="61">
        <v>42354</v>
      </c>
      <c r="B1182" s="59">
        <v>2.2999999999999998</v>
      </c>
    </row>
    <row r="1183" spans="1:2" x14ac:dyDescent="0.25">
      <c r="A1183" s="61">
        <v>42355</v>
      </c>
      <c r="B1183" s="59">
        <v>2.2400000000000002</v>
      </c>
    </row>
    <row r="1184" spans="1:2" x14ac:dyDescent="0.25">
      <c r="A1184" s="61">
        <v>42356</v>
      </c>
      <c r="B1184" s="59">
        <v>2.19</v>
      </c>
    </row>
    <row r="1185" spans="1:2" x14ac:dyDescent="0.25">
      <c r="A1185" s="61">
        <v>42359</v>
      </c>
      <c r="B1185" s="59">
        <v>2.2000000000000002</v>
      </c>
    </row>
    <row r="1186" spans="1:2" x14ac:dyDescent="0.25">
      <c r="A1186" s="61">
        <v>42360</v>
      </c>
      <c r="B1186" s="59">
        <v>2.2400000000000002</v>
      </c>
    </row>
    <row r="1187" spans="1:2" x14ac:dyDescent="0.25">
      <c r="A1187" s="61">
        <v>42361</v>
      </c>
      <c r="B1187" s="59">
        <v>2.27</v>
      </c>
    </row>
    <row r="1188" spans="1:2" x14ac:dyDescent="0.25">
      <c r="A1188" s="61">
        <v>42362</v>
      </c>
      <c r="B1188" s="59">
        <v>2.25</v>
      </c>
    </row>
    <row r="1189" spans="1:2" x14ac:dyDescent="0.25">
      <c r="A1189" s="61">
        <v>42363</v>
      </c>
      <c r="B1189" s="58">
        <v>0</v>
      </c>
    </row>
    <row r="1190" spans="1:2" x14ac:dyDescent="0.25">
      <c r="A1190" s="61">
        <v>42366</v>
      </c>
      <c r="B1190" s="59">
        <v>2.2400000000000002</v>
      </c>
    </row>
    <row r="1191" spans="1:2" x14ac:dyDescent="0.25">
      <c r="A1191" s="61">
        <v>42367</v>
      </c>
      <c r="B1191" s="59">
        <v>2.3199999999999998</v>
      </c>
    </row>
    <row r="1192" spans="1:2" x14ac:dyDescent="0.25">
      <c r="A1192" s="61">
        <v>42368</v>
      </c>
      <c r="B1192" s="59">
        <v>2.31</v>
      </c>
    </row>
    <row r="1193" spans="1:2" x14ac:dyDescent="0.25">
      <c r="A1193" s="61">
        <v>42369</v>
      </c>
      <c r="B1193" s="59">
        <v>2.27</v>
      </c>
    </row>
    <row r="1194" spans="1:2" x14ac:dyDescent="0.25">
      <c r="A1194" s="61">
        <v>42370</v>
      </c>
      <c r="B1194" s="58">
        <v>0</v>
      </c>
    </row>
    <row r="1195" spans="1:2" x14ac:dyDescent="0.25">
      <c r="A1195" s="61">
        <v>42373</v>
      </c>
      <c r="B1195" s="59">
        <v>2.2400000000000002</v>
      </c>
    </row>
    <row r="1196" spans="1:2" x14ac:dyDescent="0.25">
      <c r="A1196" s="61">
        <v>42374</v>
      </c>
      <c r="B1196" s="59">
        <v>2.25</v>
      </c>
    </row>
    <row r="1197" spans="1:2" x14ac:dyDescent="0.25">
      <c r="A1197" s="61">
        <v>42375</v>
      </c>
      <c r="B1197" s="59">
        <v>2.1800000000000002</v>
      </c>
    </row>
    <row r="1198" spans="1:2" x14ac:dyDescent="0.25">
      <c r="A1198" s="61">
        <v>42376</v>
      </c>
      <c r="B1198" s="59">
        <v>2.16</v>
      </c>
    </row>
    <row r="1199" spans="1:2" x14ac:dyDescent="0.25">
      <c r="A1199" s="61">
        <v>42377</v>
      </c>
      <c r="B1199" s="59">
        <v>2.13</v>
      </c>
    </row>
    <row r="1200" spans="1:2" x14ac:dyDescent="0.25">
      <c r="A1200" s="61">
        <v>42380</v>
      </c>
      <c r="B1200" s="59">
        <v>2.17</v>
      </c>
    </row>
    <row r="1201" spans="1:2" x14ac:dyDescent="0.25">
      <c r="A1201" s="61">
        <v>42381</v>
      </c>
      <c r="B1201" s="59">
        <v>2.12</v>
      </c>
    </row>
    <row r="1202" spans="1:2" x14ac:dyDescent="0.25">
      <c r="A1202" s="61">
        <v>42382</v>
      </c>
      <c r="B1202" s="59">
        <v>2.08</v>
      </c>
    </row>
    <row r="1203" spans="1:2" x14ac:dyDescent="0.25">
      <c r="A1203" s="61">
        <v>42383</v>
      </c>
      <c r="B1203" s="59">
        <v>2.1</v>
      </c>
    </row>
    <row r="1204" spans="1:2" x14ac:dyDescent="0.25">
      <c r="A1204" s="61">
        <v>42384</v>
      </c>
      <c r="B1204" s="59">
        <v>2.0299999999999998</v>
      </c>
    </row>
    <row r="1205" spans="1:2" x14ac:dyDescent="0.25">
      <c r="A1205" s="61">
        <v>42387</v>
      </c>
      <c r="B1205" s="58">
        <v>0</v>
      </c>
    </row>
    <row r="1206" spans="1:2" x14ac:dyDescent="0.25">
      <c r="A1206" s="61">
        <v>42388</v>
      </c>
      <c r="B1206" s="59">
        <v>2.06</v>
      </c>
    </row>
    <row r="1207" spans="1:2" x14ac:dyDescent="0.25">
      <c r="A1207" s="61">
        <v>42389</v>
      </c>
      <c r="B1207" s="59">
        <v>2.0099999999999998</v>
      </c>
    </row>
    <row r="1208" spans="1:2" x14ac:dyDescent="0.25">
      <c r="A1208" s="61">
        <v>42390</v>
      </c>
      <c r="B1208" s="59">
        <v>2.02</v>
      </c>
    </row>
    <row r="1209" spans="1:2" x14ac:dyDescent="0.25">
      <c r="A1209" s="61">
        <v>42391</v>
      </c>
      <c r="B1209" s="59">
        <v>2.0699999999999998</v>
      </c>
    </row>
    <row r="1210" spans="1:2" x14ac:dyDescent="0.25">
      <c r="A1210" s="61">
        <v>42394</v>
      </c>
      <c r="B1210" s="59">
        <v>2.0299999999999998</v>
      </c>
    </row>
    <row r="1211" spans="1:2" x14ac:dyDescent="0.25">
      <c r="A1211" s="61">
        <v>42395</v>
      </c>
      <c r="B1211" s="59">
        <v>2.0099999999999998</v>
      </c>
    </row>
    <row r="1212" spans="1:2" x14ac:dyDescent="0.25">
      <c r="A1212" s="61">
        <v>42396</v>
      </c>
      <c r="B1212" s="59">
        <v>2.02</v>
      </c>
    </row>
    <row r="1213" spans="1:2" x14ac:dyDescent="0.25">
      <c r="A1213" s="61">
        <v>42397</v>
      </c>
      <c r="B1213" s="59">
        <v>2</v>
      </c>
    </row>
    <row r="1214" spans="1:2" x14ac:dyDescent="0.25">
      <c r="A1214" s="61">
        <v>42398</v>
      </c>
      <c r="B1214" s="59">
        <v>1.94</v>
      </c>
    </row>
    <row r="1215" spans="1:2" x14ac:dyDescent="0.25">
      <c r="A1215" s="61">
        <v>42401</v>
      </c>
      <c r="B1215" s="59">
        <v>1.97</v>
      </c>
    </row>
    <row r="1216" spans="1:2" x14ac:dyDescent="0.25">
      <c r="A1216" s="61">
        <v>42402</v>
      </c>
      <c r="B1216" s="59">
        <v>1.87</v>
      </c>
    </row>
    <row r="1217" spans="1:2" x14ac:dyDescent="0.25">
      <c r="A1217" s="61">
        <v>42403</v>
      </c>
      <c r="B1217" s="59">
        <v>1.88</v>
      </c>
    </row>
    <row r="1218" spans="1:2" x14ac:dyDescent="0.25">
      <c r="A1218" s="61">
        <v>42404</v>
      </c>
      <c r="B1218" s="59">
        <v>1.87</v>
      </c>
    </row>
    <row r="1219" spans="1:2" x14ac:dyDescent="0.25">
      <c r="A1219" s="61">
        <v>42405</v>
      </c>
      <c r="B1219" s="59">
        <v>1.86</v>
      </c>
    </row>
    <row r="1220" spans="1:2" x14ac:dyDescent="0.25">
      <c r="A1220" s="61">
        <v>42408</v>
      </c>
      <c r="B1220" s="59">
        <v>1.75</v>
      </c>
    </row>
    <row r="1221" spans="1:2" x14ac:dyDescent="0.25">
      <c r="A1221" s="61">
        <v>42409</v>
      </c>
      <c r="B1221" s="59">
        <v>1.74</v>
      </c>
    </row>
    <row r="1222" spans="1:2" x14ac:dyDescent="0.25">
      <c r="A1222" s="61">
        <v>42410</v>
      </c>
      <c r="B1222" s="59">
        <v>1.71</v>
      </c>
    </row>
    <row r="1223" spans="1:2" x14ac:dyDescent="0.25">
      <c r="A1223" s="61">
        <v>42411</v>
      </c>
      <c r="B1223" s="59">
        <v>1.63</v>
      </c>
    </row>
    <row r="1224" spans="1:2" x14ac:dyDescent="0.25">
      <c r="A1224" s="61">
        <v>42412</v>
      </c>
      <c r="B1224" s="59">
        <v>1.74</v>
      </c>
    </row>
    <row r="1225" spans="1:2" x14ac:dyDescent="0.25">
      <c r="A1225" s="61">
        <v>42415</v>
      </c>
      <c r="B1225" s="58">
        <v>0</v>
      </c>
    </row>
    <row r="1226" spans="1:2" x14ac:dyDescent="0.25">
      <c r="A1226" s="61">
        <v>42416</v>
      </c>
      <c r="B1226" s="59">
        <v>1.78</v>
      </c>
    </row>
    <row r="1227" spans="1:2" x14ac:dyDescent="0.25">
      <c r="A1227" s="61">
        <v>42417</v>
      </c>
      <c r="B1227" s="59">
        <v>1.81</v>
      </c>
    </row>
    <row r="1228" spans="1:2" x14ac:dyDescent="0.25">
      <c r="A1228" s="61">
        <v>42418</v>
      </c>
      <c r="B1228" s="59">
        <v>1.75</v>
      </c>
    </row>
    <row r="1229" spans="1:2" x14ac:dyDescent="0.25">
      <c r="A1229" s="61">
        <v>42419</v>
      </c>
      <c r="B1229" s="59">
        <v>1.76</v>
      </c>
    </row>
    <row r="1230" spans="1:2" x14ac:dyDescent="0.25">
      <c r="A1230" s="61">
        <v>42422</v>
      </c>
      <c r="B1230" s="59">
        <v>1.77</v>
      </c>
    </row>
    <row r="1231" spans="1:2" x14ac:dyDescent="0.25">
      <c r="A1231" s="61">
        <v>42423</v>
      </c>
      <c r="B1231" s="59">
        <v>1.74</v>
      </c>
    </row>
    <row r="1232" spans="1:2" x14ac:dyDescent="0.25">
      <c r="A1232" s="61">
        <v>42424</v>
      </c>
      <c r="B1232" s="59">
        <v>1.75</v>
      </c>
    </row>
    <row r="1233" spans="1:2" x14ac:dyDescent="0.25">
      <c r="A1233" s="61">
        <v>42425</v>
      </c>
      <c r="B1233" s="59">
        <v>1.71</v>
      </c>
    </row>
    <row r="1234" spans="1:2" x14ac:dyDescent="0.25">
      <c r="A1234" s="61">
        <v>42426</v>
      </c>
      <c r="B1234" s="59">
        <v>1.76</v>
      </c>
    </row>
    <row r="1235" spans="1:2" x14ac:dyDescent="0.25">
      <c r="A1235" s="61">
        <v>42429</v>
      </c>
      <c r="B1235" s="59">
        <v>1.74</v>
      </c>
    </row>
    <row r="1236" spans="1:2" x14ac:dyDescent="0.25">
      <c r="A1236" s="61">
        <v>42430</v>
      </c>
      <c r="B1236" s="59">
        <v>1.83</v>
      </c>
    </row>
    <row r="1237" spans="1:2" x14ac:dyDescent="0.25">
      <c r="A1237" s="61">
        <v>42431</v>
      </c>
      <c r="B1237" s="59">
        <v>1.84</v>
      </c>
    </row>
    <row r="1238" spans="1:2" x14ac:dyDescent="0.25">
      <c r="A1238" s="61">
        <v>42432</v>
      </c>
      <c r="B1238" s="59">
        <v>1.83</v>
      </c>
    </row>
    <row r="1239" spans="1:2" x14ac:dyDescent="0.25">
      <c r="A1239" s="61">
        <v>42433</v>
      </c>
      <c r="B1239" s="59">
        <v>1.88</v>
      </c>
    </row>
    <row r="1240" spans="1:2" x14ac:dyDescent="0.25">
      <c r="A1240" s="61">
        <v>42436</v>
      </c>
      <c r="B1240" s="59">
        <v>1.91</v>
      </c>
    </row>
    <row r="1241" spans="1:2" x14ac:dyDescent="0.25">
      <c r="A1241" s="61">
        <v>42437</v>
      </c>
      <c r="B1241" s="59">
        <v>1.83</v>
      </c>
    </row>
    <row r="1242" spans="1:2" x14ac:dyDescent="0.25">
      <c r="A1242" s="61">
        <v>42438</v>
      </c>
      <c r="B1242" s="59">
        <v>1.9</v>
      </c>
    </row>
    <row r="1243" spans="1:2" x14ac:dyDescent="0.25">
      <c r="A1243" s="61">
        <v>42439</v>
      </c>
      <c r="B1243" s="59">
        <v>1.93</v>
      </c>
    </row>
    <row r="1244" spans="1:2" x14ac:dyDescent="0.25">
      <c r="A1244" s="61">
        <v>42440</v>
      </c>
      <c r="B1244" s="59">
        <v>1.98</v>
      </c>
    </row>
    <row r="1245" spans="1:2" x14ac:dyDescent="0.25">
      <c r="A1245" s="61">
        <v>42443</v>
      </c>
      <c r="B1245" s="59">
        <v>1.97</v>
      </c>
    </row>
    <row r="1246" spans="1:2" x14ac:dyDescent="0.25">
      <c r="A1246" s="61">
        <v>42444</v>
      </c>
      <c r="B1246" s="59">
        <v>1.97</v>
      </c>
    </row>
    <row r="1247" spans="1:2" x14ac:dyDescent="0.25">
      <c r="A1247" s="61">
        <v>42445</v>
      </c>
      <c r="B1247" s="59">
        <v>1.94</v>
      </c>
    </row>
    <row r="1248" spans="1:2" x14ac:dyDescent="0.25">
      <c r="A1248" s="61">
        <v>42446</v>
      </c>
      <c r="B1248" s="59">
        <v>1.91</v>
      </c>
    </row>
    <row r="1249" spans="1:2" x14ac:dyDescent="0.25">
      <c r="A1249" s="61">
        <v>42447</v>
      </c>
      <c r="B1249" s="59">
        <v>1.88</v>
      </c>
    </row>
    <row r="1250" spans="1:2" x14ac:dyDescent="0.25">
      <c r="A1250" s="61">
        <v>42450</v>
      </c>
      <c r="B1250" s="59">
        <v>1.92</v>
      </c>
    </row>
    <row r="1251" spans="1:2" x14ac:dyDescent="0.25">
      <c r="A1251" s="61">
        <v>42451</v>
      </c>
      <c r="B1251" s="59">
        <v>1.94</v>
      </c>
    </row>
    <row r="1252" spans="1:2" x14ac:dyDescent="0.25">
      <c r="A1252" s="61">
        <v>42452</v>
      </c>
      <c r="B1252" s="59">
        <v>1.88</v>
      </c>
    </row>
    <row r="1253" spans="1:2" x14ac:dyDescent="0.25">
      <c r="A1253" s="61">
        <v>42453</v>
      </c>
      <c r="B1253" s="59">
        <v>1.91</v>
      </c>
    </row>
    <row r="1254" spans="1:2" x14ac:dyDescent="0.25">
      <c r="A1254" s="61">
        <v>42454</v>
      </c>
      <c r="B1254" s="58">
        <v>0</v>
      </c>
    </row>
    <row r="1255" spans="1:2" x14ac:dyDescent="0.25">
      <c r="A1255" s="61">
        <v>42457</v>
      </c>
      <c r="B1255" s="59">
        <v>1.89</v>
      </c>
    </row>
    <row r="1256" spans="1:2" x14ac:dyDescent="0.25">
      <c r="A1256" s="61">
        <v>42458</v>
      </c>
      <c r="B1256" s="59">
        <v>1.81</v>
      </c>
    </row>
    <row r="1257" spans="1:2" x14ac:dyDescent="0.25">
      <c r="A1257" s="61">
        <v>42459</v>
      </c>
      <c r="B1257" s="59">
        <v>1.83</v>
      </c>
    </row>
    <row r="1258" spans="1:2" x14ac:dyDescent="0.25">
      <c r="A1258" s="61">
        <v>42460</v>
      </c>
      <c r="B1258" s="59">
        <v>1.78</v>
      </c>
    </row>
    <row r="1259" spans="1:2" x14ac:dyDescent="0.25">
      <c r="A1259" s="61">
        <v>42461</v>
      </c>
      <c r="B1259" s="59">
        <v>1.79</v>
      </c>
    </row>
    <row r="1260" spans="1:2" x14ac:dyDescent="0.25">
      <c r="A1260" s="61">
        <v>42464</v>
      </c>
      <c r="B1260" s="59">
        <v>1.78</v>
      </c>
    </row>
    <row r="1261" spans="1:2" x14ac:dyDescent="0.25">
      <c r="A1261" s="61">
        <v>42465</v>
      </c>
      <c r="B1261" s="59">
        <v>1.73</v>
      </c>
    </row>
    <row r="1262" spans="1:2" x14ac:dyDescent="0.25">
      <c r="A1262" s="61">
        <v>42466</v>
      </c>
      <c r="B1262" s="59">
        <v>1.76</v>
      </c>
    </row>
    <row r="1263" spans="1:2" x14ac:dyDescent="0.25">
      <c r="A1263" s="61">
        <v>42467</v>
      </c>
      <c r="B1263" s="59">
        <v>1.7</v>
      </c>
    </row>
    <row r="1264" spans="1:2" x14ac:dyDescent="0.25">
      <c r="A1264" s="61">
        <v>42468</v>
      </c>
      <c r="B1264" s="59">
        <v>1.72</v>
      </c>
    </row>
    <row r="1265" spans="1:2" x14ac:dyDescent="0.25">
      <c r="A1265" s="61">
        <v>42471</v>
      </c>
      <c r="B1265" s="59">
        <v>1.73</v>
      </c>
    </row>
    <row r="1266" spans="1:2" x14ac:dyDescent="0.25">
      <c r="A1266" s="61">
        <v>42472</v>
      </c>
      <c r="B1266" s="59">
        <v>1.79</v>
      </c>
    </row>
    <row r="1267" spans="1:2" x14ac:dyDescent="0.25">
      <c r="A1267" s="61">
        <v>42473</v>
      </c>
      <c r="B1267" s="59">
        <v>1.77</v>
      </c>
    </row>
    <row r="1268" spans="1:2" x14ac:dyDescent="0.25">
      <c r="A1268" s="61">
        <v>42474</v>
      </c>
      <c r="B1268" s="59">
        <v>1.8</v>
      </c>
    </row>
    <row r="1269" spans="1:2" x14ac:dyDescent="0.25">
      <c r="A1269" s="61">
        <v>42475</v>
      </c>
      <c r="B1269" s="59">
        <v>1.76</v>
      </c>
    </row>
    <row r="1270" spans="1:2" x14ac:dyDescent="0.25">
      <c r="A1270" s="61">
        <v>42478</v>
      </c>
      <c r="B1270" s="59">
        <v>1.78</v>
      </c>
    </row>
    <row r="1271" spans="1:2" x14ac:dyDescent="0.25">
      <c r="A1271" s="61">
        <v>42479</v>
      </c>
      <c r="B1271" s="59">
        <v>1.79</v>
      </c>
    </row>
    <row r="1272" spans="1:2" x14ac:dyDescent="0.25">
      <c r="A1272" s="61">
        <v>42480</v>
      </c>
      <c r="B1272" s="59">
        <v>1.85</v>
      </c>
    </row>
    <row r="1273" spans="1:2" x14ac:dyDescent="0.25">
      <c r="A1273" s="61">
        <v>42481</v>
      </c>
      <c r="B1273" s="59">
        <v>1.88</v>
      </c>
    </row>
    <row r="1274" spans="1:2" x14ac:dyDescent="0.25">
      <c r="A1274" s="61">
        <v>42482</v>
      </c>
      <c r="B1274" s="59">
        <v>1.89</v>
      </c>
    </row>
    <row r="1275" spans="1:2" x14ac:dyDescent="0.25">
      <c r="A1275" s="61">
        <v>42485</v>
      </c>
      <c r="B1275" s="59">
        <v>1.91</v>
      </c>
    </row>
    <row r="1276" spans="1:2" x14ac:dyDescent="0.25">
      <c r="A1276" s="61">
        <v>42486</v>
      </c>
      <c r="B1276" s="59">
        <v>1.94</v>
      </c>
    </row>
    <row r="1277" spans="1:2" x14ac:dyDescent="0.25">
      <c r="A1277" s="61">
        <v>42487</v>
      </c>
      <c r="B1277" s="59">
        <v>1.87</v>
      </c>
    </row>
    <row r="1278" spans="1:2" x14ac:dyDescent="0.25">
      <c r="A1278" s="61">
        <v>42488</v>
      </c>
      <c r="B1278" s="59">
        <v>1.84</v>
      </c>
    </row>
    <row r="1279" spans="1:2" x14ac:dyDescent="0.25">
      <c r="A1279" s="61">
        <v>42489</v>
      </c>
      <c r="B1279" s="59">
        <v>1.83</v>
      </c>
    </row>
    <row r="1280" spans="1:2" x14ac:dyDescent="0.25">
      <c r="A1280" s="61">
        <v>42492</v>
      </c>
      <c r="B1280" s="59">
        <v>1.88</v>
      </c>
    </row>
    <row r="1281" spans="1:2" x14ac:dyDescent="0.25">
      <c r="A1281" s="61">
        <v>42493</v>
      </c>
      <c r="B1281" s="59">
        <v>1.81</v>
      </c>
    </row>
    <row r="1282" spans="1:2" x14ac:dyDescent="0.25">
      <c r="A1282" s="61">
        <v>42494</v>
      </c>
      <c r="B1282" s="59">
        <v>1.79</v>
      </c>
    </row>
    <row r="1283" spans="1:2" x14ac:dyDescent="0.25">
      <c r="A1283" s="61">
        <v>42495</v>
      </c>
      <c r="B1283" s="59">
        <v>1.76</v>
      </c>
    </row>
    <row r="1284" spans="1:2" x14ac:dyDescent="0.25">
      <c r="A1284" s="61">
        <v>42496</v>
      </c>
      <c r="B1284" s="59">
        <v>1.79</v>
      </c>
    </row>
    <row r="1285" spans="1:2" x14ac:dyDescent="0.25">
      <c r="A1285" s="61">
        <v>42499</v>
      </c>
      <c r="B1285" s="59">
        <v>1.77</v>
      </c>
    </row>
    <row r="1286" spans="1:2" x14ac:dyDescent="0.25">
      <c r="A1286" s="61">
        <v>42500</v>
      </c>
      <c r="B1286" s="59">
        <v>1.77</v>
      </c>
    </row>
    <row r="1287" spans="1:2" x14ac:dyDescent="0.25">
      <c r="A1287" s="61">
        <v>42501</v>
      </c>
      <c r="B1287" s="59">
        <v>1.73</v>
      </c>
    </row>
    <row r="1288" spans="1:2" x14ac:dyDescent="0.25">
      <c r="A1288" s="61">
        <v>42502</v>
      </c>
      <c r="B1288" s="59">
        <v>1.75</v>
      </c>
    </row>
    <row r="1289" spans="1:2" x14ac:dyDescent="0.25">
      <c r="A1289" s="61">
        <v>42503</v>
      </c>
      <c r="B1289" s="59">
        <v>1.71</v>
      </c>
    </row>
    <row r="1290" spans="1:2" x14ac:dyDescent="0.25">
      <c r="A1290" s="61">
        <v>42506</v>
      </c>
      <c r="B1290" s="59">
        <v>1.75</v>
      </c>
    </row>
    <row r="1291" spans="1:2" x14ac:dyDescent="0.25">
      <c r="A1291" s="61">
        <v>42507</v>
      </c>
      <c r="B1291" s="59">
        <v>1.76</v>
      </c>
    </row>
    <row r="1292" spans="1:2" x14ac:dyDescent="0.25">
      <c r="A1292" s="61">
        <v>42508</v>
      </c>
      <c r="B1292" s="59">
        <v>1.87</v>
      </c>
    </row>
    <row r="1293" spans="1:2" x14ac:dyDescent="0.25">
      <c r="A1293" s="61">
        <v>42509</v>
      </c>
      <c r="B1293" s="59">
        <v>1.85</v>
      </c>
    </row>
    <row r="1294" spans="1:2" x14ac:dyDescent="0.25">
      <c r="A1294" s="61">
        <v>42510</v>
      </c>
      <c r="B1294" s="59">
        <v>1.85</v>
      </c>
    </row>
    <row r="1295" spans="1:2" x14ac:dyDescent="0.25">
      <c r="A1295" s="61">
        <v>42513</v>
      </c>
      <c r="B1295" s="59">
        <v>1.84</v>
      </c>
    </row>
    <row r="1296" spans="1:2" x14ac:dyDescent="0.25">
      <c r="A1296" s="61">
        <v>42514</v>
      </c>
      <c r="B1296" s="59">
        <v>1.86</v>
      </c>
    </row>
    <row r="1297" spans="1:2" x14ac:dyDescent="0.25">
      <c r="A1297" s="61">
        <v>42515</v>
      </c>
      <c r="B1297" s="59">
        <v>1.87</v>
      </c>
    </row>
    <row r="1298" spans="1:2" x14ac:dyDescent="0.25">
      <c r="A1298" s="61">
        <v>42516</v>
      </c>
      <c r="B1298" s="59">
        <v>1.83</v>
      </c>
    </row>
    <row r="1299" spans="1:2" x14ac:dyDescent="0.25">
      <c r="A1299" s="61">
        <v>42517</v>
      </c>
      <c r="B1299" s="59">
        <v>1.85</v>
      </c>
    </row>
    <row r="1300" spans="1:2" x14ac:dyDescent="0.25">
      <c r="A1300" s="61">
        <v>42520</v>
      </c>
      <c r="B1300" s="58">
        <v>0</v>
      </c>
    </row>
    <row r="1301" spans="1:2" x14ac:dyDescent="0.25">
      <c r="A1301" s="61">
        <v>42521</v>
      </c>
      <c r="B1301" s="59">
        <v>1.84</v>
      </c>
    </row>
    <row r="1302" spans="1:2" x14ac:dyDescent="0.25">
      <c r="A1302" s="61">
        <v>42522</v>
      </c>
      <c r="B1302" s="59">
        <v>1.85</v>
      </c>
    </row>
    <row r="1303" spans="1:2" x14ac:dyDescent="0.25">
      <c r="A1303" s="61">
        <v>42523</v>
      </c>
      <c r="B1303" s="59">
        <v>1.81</v>
      </c>
    </row>
    <row r="1304" spans="1:2" x14ac:dyDescent="0.25">
      <c r="A1304" s="61">
        <v>42524</v>
      </c>
      <c r="B1304" s="59">
        <v>1.71</v>
      </c>
    </row>
    <row r="1305" spans="1:2" x14ac:dyDescent="0.25">
      <c r="A1305" s="61">
        <v>42527</v>
      </c>
      <c r="B1305" s="59">
        <v>1.73</v>
      </c>
    </row>
    <row r="1306" spans="1:2" x14ac:dyDescent="0.25">
      <c r="A1306" s="61">
        <v>42528</v>
      </c>
      <c r="B1306" s="59">
        <v>1.72</v>
      </c>
    </row>
    <row r="1307" spans="1:2" x14ac:dyDescent="0.25">
      <c r="A1307" s="61">
        <v>42529</v>
      </c>
      <c r="B1307" s="59">
        <v>1.71</v>
      </c>
    </row>
    <row r="1308" spans="1:2" x14ac:dyDescent="0.25">
      <c r="A1308" s="61">
        <v>42530</v>
      </c>
      <c r="B1308" s="59">
        <v>1.68</v>
      </c>
    </row>
    <row r="1309" spans="1:2" x14ac:dyDescent="0.25">
      <c r="A1309" s="61">
        <v>42531</v>
      </c>
      <c r="B1309" s="59">
        <v>1.64</v>
      </c>
    </row>
    <row r="1310" spans="1:2" x14ac:dyDescent="0.25">
      <c r="A1310" s="61">
        <v>42534</v>
      </c>
      <c r="B1310" s="59">
        <v>1.62</v>
      </c>
    </row>
    <row r="1311" spans="1:2" x14ac:dyDescent="0.25">
      <c r="A1311" s="61">
        <v>42535</v>
      </c>
      <c r="B1311" s="59">
        <v>1.62</v>
      </c>
    </row>
    <row r="1312" spans="1:2" x14ac:dyDescent="0.25">
      <c r="A1312" s="61">
        <v>42536</v>
      </c>
      <c r="B1312" s="59">
        <v>1.6</v>
      </c>
    </row>
    <row r="1313" spans="1:2" x14ac:dyDescent="0.25">
      <c r="A1313" s="61">
        <v>42537</v>
      </c>
      <c r="B1313" s="59">
        <v>1.57</v>
      </c>
    </row>
    <row r="1314" spans="1:2" x14ac:dyDescent="0.25">
      <c r="A1314" s="61">
        <v>42538</v>
      </c>
      <c r="B1314" s="59">
        <v>1.62</v>
      </c>
    </row>
    <row r="1315" spans="1:2" x14ac:dyDescent="0.25">
      <c r="A1315" s="61">
        <v>42541</v>
      </c>
      <c r="B1315" s="59">
        <v>1.67</v>
      </c>
    </row>
    <row r="1316" spans="1:2" x14ac:dyDescent="0.25">
      <c r="A1316" s="61">
        <v>42542</v>
      </c>
      <c r="B1316" s="59">
        <v>1.71</v>
      </c>
    </row>
    <row r="1317" spans="1:2" x14ac:dyDescent="0.25">
      <c r="A1317" s="61">
        <v>42543</v>
      </c>
      <c r="B1317" s="59">
        <v>1.69</v>
      </c>
    </row>
    <row r="1318" spans="1:2" x14ac:dyDescent="0.25">
      <c r="A1318" s="61">
        <v>42544</v>
      </c>
      <c r="B1318" s="59">
        <v>1.74</v>
      </c>
    </row>
    <row r="1319" spans="1:2" x14ac:dyDescent="0.25">
      <c r="A1319" s="61">
        <v>42545</v>
      </c>
      <c r="B1319" s="59">
        <v>1.57</v>
      </c>
    </row>
    <row r="1320" spans="1:2" x14ac:dyDescent="0.25">
      <c r="A1320" s="61">
        <v>42548</v>
      </c>
      <c r="B1320" s="59">
        <v>1.46</v>
      </c>
    </row>
    <row r="1321" spans="1:2" x14ac:dyDescent="0.25">
      <c r="A1321" s="61">
        <v>42549</v>
      </c>
      <c r="B1321" s="59">
        <v>1.46</v>
      </c>
    </row>
    <row r="1322" spans="1:2" x14ac:dyDescent="0.25">
      <c r="A1322" s="61">
        <v>42550</v>
      </c>
      <c r="B1322" s="59">
        <v>1.5</v>
      </c>
    </row>
    <row r="1323" spans="1:2" x14ac:dyDescent="0.25">
      <c r="A1323" s="61">
        <v>42551</v>
      </c>
      <c r="B1323" s="59">
        <v>1.49</v>
      </c>
    </row>
    <row r="1324" spans="1:2" x14ac:dyDescent="0.25">
      <c r="A1324" s="61">
        <v>42552</v>
      </c>
      <c r="B1324" s="59">
        <v>1.46</v>
      </c>
    </row>
    <row r="1325" spans="1:2" x14ac:dyDescent="0.25">
      <c r="A1325" s="61">
        <v>42555</v>
      </c>
      <c r="B1325" s="58">
        <v>0</v>
      </c>
    </row>
    <row r="1326" spans="1:2" x14ac:dyDescent="0.25">
      <c r="A1326" s="61">
        <v>42556</v>
      </c>
      <c r="B1326" s="59">
        <v>1.37</v>
      </c>
    </row>
    <row r="1327" spans="1:2" x14ac:dyDescent="0.25">
      <c r="A1327" s="61">
        <v>42557</v>
      </c>
      <c r="B1327" s="59">
        <v>1.38</v>
      </c>
    </row>
    <row r="1328" spans="1:2" x14ac:dyDescent="0.25">
      <c r="A1328" s="61">
        <v>42558</v>
      </c>
      <c r="B1328" s="59">
        <v>1.4</v>
      </c>
    </row>
    <row r="1329" spans="1:2" x14ac:dyDescent="0.25">
      <c r="A1329" s="61">
        <v>42559</v>
      </c>
      <c r="B1329" s="59">
        <v>1.37</v>
      </c>
    </row>
    <row r="1330" spans="1:2" x14ac:dyDescent="0.25">
      <c r="A1330" s="61">
        <v>42562</v>
      </c>
      <c r="B1330" s="59">
        <v>1.43</v>
      </c>
    </row>
    <row r="1331" spans="1:2" x14ac:dyDescent="0.25">
      <c r="A1331" s="61">
        <v>42563</v>
      </c>
      <c r="B1331" s="59">
        <v>1.53</v>
      </c>
    </row>
    <row r="1332" spans="1:2" x14ac:dyDescent="0.25">
      <c r="A1332" s="61">
        <v>42564</v>
      </c>
      <c r="B1332" s="59">
        <v>1.48</v>
      </c>
    </row>
    <row r="1333" spans="1:2" x14ac:dyDescent="0.25">
      <c r="A1333" s="61">
        <v>42565</v>
      </c>
      <c r="B1333" s="59">
        <v>1.53</v>
      </c>
    </row>
    <row r="1334" spans="1:2" x14ac:dyDescent="0.25">
      <c r="A1334" s="61">
        <v>42566</v>
      </c>
      <c r="B1334" s="59">
        <v>1.6</v>
      </c>
    </row>
    <row r="1335" spans="1:2" x14ac:dyDescent="0.25">
      <c r="A1335" s="61">
        <v>42569</v>
      </c>
      <c r="B1335" s="59">
        <v>1.59</v>
      </c>
    </row>
    <row r="1336" spans="1:2" x14ac:dyDescent="0.25">
      <c r="A1336" s="61">
        <v>42570</v>
      </c>
      <c r="B1336" s="59">
        <v>1.56</v>
      </c>
    </row>
    <row r="1337" spans="1:2" x14ac:dyDescent="0.25">
      <c r="A1337" s="61">
        <v>42571</v>
      </c>
      <c r="B1337" s="59">
        <v>1.59</v>
      </c>
    </row>
    <row r="1338" spans="1:2" x14ac:dyDescent="0.25">
      <c r="A1338" s="61">
        <v>42572</v>
      </c>
      <c r="B1338" s="59">
        <v>1.57</v>
      </c>
    </row>
    <row r="1339" spans="1:2" x14ac:dyDescent="0.25">
      <c r="A1339" s="61">
        <v>42573</v>
      </c>
      <c r="B1339" s="59">
        <v>1.57</v>
      </c>
    </row>
    <row r="1340" spans="1:2" x14ac:dyDescent="0.25">
      <c r="A1340" s="61">
        <v>42576</v>
      </c>
      <c r="B1340" s="59">
        <v>1.58</v>
      </c>
    </row>
    <row r="1341" spans="1:2" x14ac:dyDescent="0.25">
      <c r="A1341" s="61">
        <v>42577</v>
      </c>
      <c r="B1341" s="59">
        <v>1.57</v>
      </c>
    </row>
    <row r="1342" spans="1:2" x14ac:dyDescent="0.25">
      <c r="A1342" s="61">
        <v>42578</v>
      </c>
      <c r="B1342" s="59">
        <v>1.52</v>
      </c>
    </row>
    <row r="1343" spans="1:2" x14ac:dyDescent="0.25">
      <c r="A1343" s="61">
        <v>42579</v>
      </c>
      <c r="B1343" s="59">
        <v>1.52</v>
      </c>
    </row>
    <row r="1344" spans="1:2" x14ac:dyDescent="0.25">
      <c r="A1344" s="61">
        <v>42580</v>
      </c>
      <c r="B1344" s="59">
        <v>1.46</v>
      </c>
    </row>
    <row r="1345" spans="1:2" x14ac:dyDescent="0.25">
      <c r="A1345" s="61">
        <v>42583</v>
      </c>
      <c r="B1345" s="59">
        <v>1.51</v>
      </c>
    </row>
    <row r="1346" spans="1:2" x14ac:dyDescent="0.25">
      <c r="A1346" s="61">
        <v>42584</v>
      </c>
      <c r="B1346" s="59">
        <v>1.55</v>
      </c>
    </row>
    <row r="1347" spans="1:2" x14ac:dyDescent="0.25">
      <c r="A1347" s="61">
        <v>42585</v>
      </c>
      <c r="B1347" s="59">
        <v>1.55</v>
      </c>
    </row>
    <row r="1348" spans="1:2" x14ac:dyDescent="0.25">
      <c r="A1348" s="61">
        <v>42586</v>
      </c>
      <c r="B1348" s="59">
        <v>1.51</v>
      </c>
    </row>
    <row r="1349" spans="1:2" x14ac:dyDescent="0.25">
      <c r="A1349" s="61">
        <v>42587</v>
      </c>
      <c r="B1349" s="59">
        <v>1.59</v>
      </c>
    </row>
    <row r="1350" spans="1:2" x14ac:dyDescent="0.25">
      <c r="A1350" s="61">
        <v>42590</v>
      </c>
      <c r="B1350" s="59">
        <v>1.59</v>
      </c>
    </row>
    <row r="1351" spans="1:2" x14ac:dyDescent="0.25">
      <c r="A1351" s="61">
        <v>42591</v>
      </c>
      <c r="B1351" s="59">
        <v>1.55</v>
      </c>
    </row>
    <row r="1352" spans="1:2" x14ac:dyDescent="0.25">
      <c r="A1352" s="61">
        <v>42592</v>
      </c>
      <c r="B1352" s="59">
        <v>1.5</v>
      </c>
    </row>
    <row r="1353" spans="1:2" x14ac:dyDescent="0.25">
      <c r="A1353" s="61">
        <v>42593</v>
      </c>
      <c r="B1353" s="59">
        <v>1.57</v>
      </c>
    </row>
    <row r="1354" spans="1:2" x14ac:dyDescent="0.25">
      <c r="A1354" s="61">
        <v>42594</v>
      </c>
      <c r="B1354" s="59">
        <v>1.51</v>
      </c>
    </row>
    <row r="1355" spans="1:2" x14ac:dyDescent="0.25">
      <c r="A1355" s="61">
        <v>42597</v>
      </c>
      <c r="B1355" s="59">
        <v>1.55</v>
      </c>
    </row>
    <row r="1356" spans="1:2" x14ac:dyDescent="0.25">
      <c r="A1356" s="61">
        <v>42598</v>
      </c>
      <c r="B1356" s="59">
        <v>1.57</v>
      </c>
    </row>
    <row r="1357" spans="1:2" x14ac:dyDescent="0.25">
      <c r="A1357" s="61">
        <v>42599</v>
      </c>
      <c r="B1357" s="59">
        <v>1.56</v>
      </c>
    </row>
    <row r="1358" spans="1:2" x14ac:dyDescent="0.25">
      <c r="A1358" s="61">
        <v>42600</v>
      </c>
      <c r="B1358" s="59">
        <v>1.53</v>
      </c>
    </row>
    <row r="1359" spans="1:2" x14ac:dyDescent="0.25">
      <c r="A1359" s="61">
        <v>42601</v>
      </c>
      <c r="B1359" s="59">
        <v>1.58</v>
      </c>
    </row>
    <row r="1360" spans="1:2" x14ac:dyDescent="0.25">
      <c r="A1360" s="61">
        <v>42604</v>
      </c>
      <c r="B1360" s="59">
        <v>1.55</v>
      </c>
    </row>
    <row r="1361" spans="1:2" x14ac:dyDescent="0.25">
      <c r="A1361" s="61">
        <v>42605</v>
      </c>
      <c r="B1361" s="59">
        <v>1.55</v>
      </c>
    </row>
    <row r="1362" spans="1:2" x14ac:dyDescent="0.25">
      <c r="A1362" s="61">
        <v>42606</v>
      </c>
      <c r="B1362" s="59">
        <v>1.56</v>
      </c>
    </row>
    <row r="1363" spans="1:2" x14ac:dyDescent="0.25">
      <c r="A1363" s="61">
        <v>42607</v>
      </c>
      <c r="B1363" s="59">
        <v>1.58</v>
      </c>
    </row>
    <row r="1364" spans="1:2" x14ac:dyDescent="0.25">
      <c r="A1364" s="61">
        <v>42608</v>
      </c>
      <c r="B1364" s="59">
        <v>1.62</v>
      </c>
    </row>
    <row r="1365" spans="1:2" x14ac:dyDescent="0.25">
      <c r="A1365" s="61">
        <v>42611</v>
      </c>
      <c r="B1365" s="59">
        <v>1.57</v>
      </c>
    </row>
    <row r="1366" spans="1:2" x14ac:dyDescent="0.25">
      <c r="A1366" s="61">
        <v>42612</v>
      </c>
      <c r="B1366" s="59">
        <v>1.57</v>
      </c>
    </row>
    <row r="1367" spans="1:2" x14ac:dyDescent="0.25">
      <c r="A1367" s="61">
        <v>42613</v>
      </c>
      <c r="B1367" s="59">
        <v>1.58</v>
      </c>
    </row>
    <row r="1368" spans="1:2" x14ac:dyDescent="0.25">
      <c r="A1368" s="61">
        <v>42614</v>
      </c>
      <c r="B1368" s="59">
        <v>1.57</v>
      </c>
    </row>
    <row r="1369" spans="1:2" x14ac:dyDescent="0.25">
      <c r="A1369" s="61">
        <v>42615</v>
      </c>
      <c r="B1369" s="59">
        <v>1.6</v>
      </c>
    </row>
    <row r="1370" spans="1:2" x14ac:dyDescent="0.25">
      <c r="A1370" s="61">
        <v>42618</v>
      </c>
      <c r="B1370" s="58">
        <v>0</v>
      </c>
    </row>
    <row r="1371" spans="1:2" x14ac:dyDescent="0.25">
      <c r="A1371" s="61">
        <v>42619</v>
      </c>
      <c r="B1371" s="59">
        <v>1.55</v>
      </c>
    </row>
    <row r="1372" spans="1:2" x14ac:dyDescent="0.25">
      <c r="A1372" s="61">
        <v>42620</v>
      </c>
      <c r="B1372" s="59">
        <v>1.54</v>
      </c>
    </row>
    <row r="1373" spans="1:2" x14ac:dyDescent="0.25">
      <c r="A1373" s="61">
        <v>42621</v>
      </c>
      <c r="B1373" s="59">
        <v>1.61</v>
      </c>
    </row>
    <row r="1374" spans="1:2" x14ac:dyDescent="0.25">
      <c r="A1374" s="61">
        <v>42622</v>
      </c>
      <c r="B1374" s="59">
        <v>1.67</v>
      </c>
    </row>
    <row r="1375" spans="1:2" x14ac:dyDescent="0.25">
      <c r="A1375" s="61">
        <v>42625</v>
      </c>
      <c r="B1375" s="59">
        <v>1.68</v>
      </c>
    </row>
    <row r="1376" spans="1:2" x14ac:dyDescent="0.25">
      <c r="A1376" s="61">
        <v>42626</v>
      </c>
      <c r="B1376" s="59">
        <v>1.73</v>
      </c>
    </row>
    <row r="1377" spans="1:2" x14ac:dyDescent="0.25">
      <c r="A1377" s="61">
        <v>42627</v>
      </c>
      <c r="B1377" s="59">
        <v>1.7</v>
      </c>
    </row>
    <row r="1378" spans="1:2" x14ac:dyDescent="0.25">
      <c r="A1378" s="61">
        <v>42628</v>
      </c>
      <c r="B1378" s="59">
        <v>1.71</v>
      </c>
    </row>
    <row r="1379" spans="1:2" x14ac:dyDescent="0.25">
      <c r="A1379" s="61">
        <v>42629</v>
      </c>
      <c r="B1379" s="59">
        <v>1.7</v>
      </c>
    </row>
    <row r="1380" spans="1:2" x14ac:dyDescent="0.25">
      <c r="A1380" s="61">
        <v>42632</v>
      </c>
      <c r="B1380" s="59">
        <v>1.7</v>
      </c>
    </row>
    <row r="1381" spans="1:2" x14ac:dyDescent="0.25">
      <c r="A1381" s="61">
        <v>42633</v>
      </c>
      <c r="B1381" s="59">
        <v>1.69</v>
      </c>
    </row>
    <row r="1382" spans="1:2" x14ac:dyDescent="0.25">
      <c r="A1382" s="61">
        <v>42634</v>
      </c>
      <c r="B1382" s="59">
        <v>1.66</v>
      </c>
    </row>
    <row r="1383" spans="1:2" x14ac:dyDescent="0.25">
      <c r="A1383" s="61">
        <v>42635</v>
      </c>
      <c r="B1383" s="59">
        <v>1.63</v>
      </c>
    </row>
    <row r="1384" spans="1:2" x14ac:dyDescent="0.25">
      <c r="A1384" s="61">
        <v>42636</v>
      </c>
      <c r="B1384" s="59">
        <v>1.62</v>
      </c>
    </row>
    <row r="1385" spans="1:2" x14ac:dyDescent="0.25">
      <c r="A1385" s="61">
        <v>42639</v>
      </c>
      <c r="B1385" s="59">
        <v>1.59</v>
      </c>
    </row>
    <row r="1386" spans="1:2" x14ac:dyDescent="0.25">
      <c r="A1386" s="61">
        <v>42640</v>
      </c>
      <c r="B1386" s="59">
        <v>1.56</v>
      </c>
    </row>
    <row r="1387" spans="1:2" x14ac:dyDescent="0.25">
      <c r="A1387" s="61">
        <v>42641</v>
      </c>
      <c r="B1387" s="59">
        <v>1.57</v>
      </c>
    </row>
    <row r="1388" spans="1:2" x14ac:dyDescent="0.25">
      <c r="A1388" s="61">
        <v>42642</v>
      </c>
      <c r="B1388" s="59">
        <v>1.56</v>
      </c>
    </row>
    <row r="1389" spans="1:2" x14ac:dyDescent="0.25">
      <c r="A1389" s="61">
        <v>42643</v>
      </c>
      <c r="B1389" s="59">
        <v>1.6</v>
      </c>
    </row>
    <row r="1390" spans="1:2" x14ac:dyDescent="0.25">
      <c r="A1390" s="61">
        <v>42646</v>
      </c>
      <c r="B1390" s="59">
        <v>1.63</v>
      </c>
    </row>
    <row r="1391" spans="1:2" x14ac:dyDescent="0.25">
      <c r="A1391" s="61">
        <v>42647</v>
      </c>
      <c r="B1391" s="59">
        <v>1.69</v>
      </c>
    </row>
    <row r="1392" spans="1:2" x14ac:dyDescent="0.25">
      <c r="A1392" s="61">
        <v>42648</v>
      </c>
      <c r="B1392" s="59">
        <v>1.72</v>
      </c>
    </row>
    <row r="1393" spans="1:2" x14ac:dyDescent="0.25">
      <c r="A1393" s="61">
        <v>42649</v>
      </c>
      <c r="B1393" s="59">
        <v>1.75</v>
      </c>
    </row>
    <row r="1394" spans="1:2" x14ac:dyDescent="0.25">
      <c r="A1394" s="61">
        <v>42650</v>
      </c>
      <c r="B1394" s="59">
        <v>1.73</v>
      </c>
    </row>
    <row r="1395" spans="1:2" x14ac:dyDescent="0.25">
      <c r="A1395" s="61">
        <v>42653</v>
      </c>
      <c r="B1395" s="58">
        <v>0</v>
      </c>
    </row>
    <row r="1396" spans="1:2" x14ac:dyDescent="0.25">
      <c r="A1396" s="61">
        <v>42654</v>
      </c>
      <c r="B1396" s="59">
        <v>1.77</v>
      </c>
    </row>
    <row r="1397" spans="1:2" x14ac:dyDescent="0.25">
      <c r="A1397" s="61">
        <v>42655</v>
      </c>
      <c r="B1397" s="59">
        <v>1.79</v>
      </c>
    </row>
    <row r="1398" spans="1:2" x14ac:dyDescent="0.25">
      <c r="A1398" s="61">
        <v>42656</v>
      </c>
      <c r="B1398" s="59">
        <v>1.75</v>
      </c>
    </row>
    <row r="1399" spans="1:2" x14ac:dyDescent="0.25">
      <c r="A1399" s="61">
        <v>42657</v>
      </c>
      <c r="B1399" s="59">
        <v>1.8</v>
      </c>
    </row>
    <row r="1400" spans="1:2" x14ac:dyDescent="0.25">
      <c r="A1400" s="61">
        <v>42660</v>
      </c>
      <c r="B1400" s="59">
        <v>1.77</v>
      </c>
    </row>
    <row r="1401" spans="1:2" x14ac:dyDescent="0.25">
      <c r="A1401" s="61">
        <v>42661</v>
      </c>
      <c r="B1401" s="59">
        <v>1.75</v>
      </c>
    </row>
    <row r="1402" spans="1:2" x14ac:dyDescent="0.25">
      <c r="A1402" s="61">
        <v>42662</v>
      </c>
      <c r="B1402" s="59">
        <v>1.76</v>
      </c>
    </row>
    <row r="1403" spans="1:2" x14ac:dyDescent="0.25">
      <c r="A1403" s="61">
        <v>42663</v>
      </c>
      <c r="B1403" s="59">
        <v>1.76</v>
      </c>
    </row>
    <row r="1404" spans="1:2" x14ac:dyDescent="0.25">
      <c r="A1404" s="61">
        <v>42664</v>
      </c>
      <c r="B1404" s="59">
        <v>1.74</v>
      </c>
    </row>
    <row r="1405" spans="1:2" x14ac:dyDescent="0.25">
      <c r="A1405" s="61">
        <v>42667</v>
      </c>
      <c r="B1405" s="59">
        <v>1.77</v>
      </c>
    </row>
    <row r="1406" spans="1:2" x14ac:dyDescent="0.25">
      <c r="A1406" s="61">
        <v>42668</v>
      </c>
      <c r="B1406" s="59">
        <v>1.77</v>
      </c>
    </row>
    <row r="1407" spans="1:2" x14ac:dyDescent="0.25">
      <c r="A1407" s="61">
        <v>42669</v>
      </c>
      <c r="B1407" s="59">
        <v>1.79</v>
      </c>
    </row>
    <row r="1408" spans="1:2" x14ac:dyDescent="0.25">
      <c r="A1408" s="61">
        <v>42670</v>
      </c>
      <c r="B1408" s="59">
        <v>1.85</v>
      </c>
    </row>
    <row r="1409" spans="1:2" x14ac:dyDescent="0.25">
      <c r="A1409" s="61">
        <v>42671</v>
      </c>
      <c r="B1409" s="59">
        <v>1.86</v>
      </c>
    </row>
    <row r="1410" spans="1:2" x14ac:dyDescent="0.25">
      <c r="A1410" s="61">
        <v>42674</v>
      </c>
      <c r="B1410" s="59">
        <v>1.84</v>
      </c>
    </row>
    <row r="1411" spans="1:2" x14ac:dyDescent="0.25">
      <c r="A1411" s="61">
        <v>42675</v>
      </c>
      <c r="B1411" s="59">
        <v>1.83</v>
      </c>
    </row>
    <row r="1412" spans="1:2" x14ac:dyDescent="0.25">
      <c r="A1412" s="61">
        <v>42676</v>
      </c>
      <c r="B1412" s="59">
        <v>1.81</v>
      </c>
    </row>
    <row r="1413" spans="1:2" x14ac:dyDescent="0.25">
      <c r="A1413" s="61">
        <v>42677</v>
      </c>
      <c r="B1413" s="59">
        <v>1.82</v>
      </c>
    </row>
    <row r="1414" spans="1:2" x14ac:dyDescent="0.25">
      <c r="A1414" s="61">
        <v>42678</v>
      </c>
      <c r="B1414" s="59">
        <v>1.79</v>
      </c>
    </row>
    <row r="1415" spans="1:2" x14ac:dyDescent="0.25">
      <c r="A1415" s="61">
        <v>42681</v>
      </c>
      <c r="B1415" s="59">
        <v>1.83</v>
      </c>
    </row>
    <row r="1416" spans="1:2" x14ac:dyDescent="0.25">
      <c r="A1416" s="61">
        <v>42682</v>
      </c>
      <c r="B1416" s="59">
        <v>1.88</v>
      </c>
    </row>
    <row r="1417" spans="1:2" x14ac:dyDescent="0.25">
      <c r="A1417" s="61">
        <v>42683</v>
      </c>
      <c r="B1417" s="59">
        <v>2.0699999999999998</v>
      </c>
    </row>
    <row r="1418" spans="1:2" x14ac:dyDescent="0.25">
      <c r="A1418" s="61">
        <v>42684</v>
      </c>
      <c r="B1418" s="59">
        <v>2.15</v>
      </c>
    </row>
    <row r="1419" spans="1:2" x14ac:dyDescent="0.25">
      <c r="A1419" s="61">
        <v>42685</v>
      </c>
      <c r="B1419" s="58">
        <v>0</v>
      </c>
    </row>
    <row r="1420" spans="1:2" x14ac:dyDescent="0.25">
      <c r="A1420" s="61">
        <v>42688</v>
      </c>
      <c r="B1420" s="59">
        <v>2.23</v>
      </c>
    </row>
    <row r="1421" spans="1:2" x14ac:dyDescent="0.25">
      <c r="A1421" s="61">
        <v>42689</v>
      </c>
      <c r="B1421" s="59">
        <v>2.23</v>
      </c>
    </row>
    <row r="1422" spans="1:2" x14ac:dyDescent="0.25">
      <c r="A1422" s="61">
        <v>42690</v>
      </c>
      <c r="B1422" s="59">
        <v>2.2200000000000002</v>
      </c>
    </row>
    <row r="1423" spans="1:2" x14ac:dyDescent="0.25">
      <c r="A1423" s="61">
        <v>42691</v>
      </c>
      <c r="B1423" s="59">
        <v>2.29</v>
      </c>
    </row>
    <row r="1424" spans="1:2" x14ac:dyDescent="0.25">
      <c r="A1424" s="61">
        <v>42692</v>
      </c>
      <c r="B1424" s="59">
        <v>2.34</v>
      </c>
    </row>
    <row r="1425" spans="1:2" x14ac:dyDescent="0.25">
      <c r="A1425" s="61">
        <v>42695</v>
      </c>
      <c r="B1425" s="59">
        <v>2.33</v>
      </c>
    </row>
    <row r="1426" spans="1:2" x14ac:dyDescent="0.25">
      <c r="A1426" s="61">
        <v>42696</v>
      </c>
      <c r="B1426" s="59">
        <v>2.31</v>
      </c>
    </row>
    <row r="1427" spans="1:2" x14ac:dyDescent="0.25">
      <c r="A1427" s="61">
        <v>42697</v>
      </c>
      <c r="B1427" s="59">
        <v>2.36</v>
      </c>
    </row>
    <row r="1428" spans="1:2" x14ac:dyDescent="0.25">
      <c r="A1428" s="61">
        <v>42698</v>
      </c>
      <c r="B1428" s="58">
        <v>0</v>
      </c>
    </row>
    <row r="1429" spans="1:2" x14ac:dyDescent="0.25">
      <c r="A1429" s="61">
        <v>42699</v>
      </c>
      <c r="B1429" s="59">
        <v>2.36</v>
      </c>
    </row>
    <row r="1430" spans="1:2" x14ac:dyDescent="0.25">
      <c r="A1430" s="61">
        <v>42702</v>
      </c>
      <c r="B1430" s="59">
        <v>2.3199999999999998</v>
      </c>
    </row>
    <row r="1431" spans="1:2" x14ac:dyDescent="0.25">
      <c r="A1431" s="61">
        <v>42703</v>
      </c>
      <c r="B1431" s="59">
        <v>2.2999999999999998</v>
      </c>
    </row>
    <row r="1432" spans="1:2" x14ac:dyDescent="0.25">
      <c r="A1432" s="61">
        <v>42704</v>
      </c>
      <c r="B1432" s="59">
        <v>2.37</v>
      </c>
    </row>
    <row r="1433" spans="1:2" x14ac:dyDescent="0.25">
      <c r="A1433" s="61">
        <v>42705</v>
      </c>
      <c r="B1433" s="59">
        <v>2.4500000000000002</v>
      </c>
    </row>
    <row r="1434" spans="1:2" x14ac:dyDescent="0.25">
      <c r="A1434" s="61">
        <v>42706</v>
      </c>
      <c r="B1434" s="59">
        <v>2.4</v>
      </c>
    </row>
    <row r="1435" spans="1:2" x14ac:dyDescent="0.25">
      <c r="A1435" s="61">
        <v>42709</v>
      </c>
      <c r="B1435" s="59">
        <v>2.39</v>
      </c>
    </row>
    <row r="1436" spans="1:2" x14ac:dyDescent="0.25">
      <c r="A1436" s="61">
        <v>42710</v>
      </c>
      <c r="B1436" s="59">
        <v>2.39</v>
      </c>
    </row>
    <row r="1437" spans="1:2" x14ac:dyDescent="0.25">
      <c r="A1437" s="61">
        <v>42711</v>
      </c>
      <c r="B1437" s="59">
        <v>2.34</v>
      </c>
    </row>
    <row r="1438" spans="1:2" x14ac:dyDescent="0.25">
      <c r="A1438" s="61">
        <v>42712</v>
      </c>
      <c r="B1438" s="59">
        <v>2.4</v>
      </c>
    </row>
    <row r="1439" spans="1:2" x14ac:dyDescent="0.25">
      <c r="A1439" s="61">
        <v>42713</v>
      </c>
      <c r="B1439" s="59">
        <v>2.4700000000000002</v>
      </c>
    </row>
    <row r="1440" spans="1:2" x14ac:dyDescent="0.25">
      <c r="A1440" s="61">
        <v>42716</v>
      </c>
      <c r="B1440" s="59">
        <v>2.4900000000000002</v>
      </c>
    </row>
    <row r="1441" spans="1:2" x14ac:dyDescent="0.25">
      <c r="A1441" s="61">
        <v>42717</v>
      </c>
      <c r="B1441" s="59">
        <v>2.48</v>
      </c>
    </row>
    <row r="1442" spans="1:2" x14ac:dyDescent="0.25">
      <c r="A1442" s="61">
        <v>42718</v>
      </c>
      <c r="B1442" s="59">
        <v>2.54</v>
      </c>
    </row>
    <row r="1443" spans="1:2" x14ac:dyDescent="0.25">
      <c r="A1443" s="61">
        <v>42719</v>
      </c>
      <c r="B1443" s="59">
        <v>2.6</v>
      </c>
    </row>
    <row r="1444" spans="1:2" x14ac:dyDescent="0.25">
      <c r="A1444" s="61">
        <v>42720</v>
      </c>
      <c r="B1444" s="59">
        <v>2.6</v>
      </c>
    </row>
    <row r="1445" spans="1:2" x14ac:dyDescent="0.25">
      <c r="A1445" s="61">
        <v>42723</v>
      </c>
      <c r="B1445" s="59">
        <v>2.54</v>
      </c>
    </row>
    <row r="1446" spans="1:2" x14ac:dyDescent="0.25">
      <c r="A1446" s="61">
        <v>42724</v>
      </c>
      <c r="B1446" s="59">
        <v>2.57</v>
      </c>
    </row>
    <row r="1447" spans="1:2" x14ac:dyDescent="0.25">
      <c r="A1447" s="61">
        <v>42725</v>
      </c>
      <c r="B1447" s="59">
        <v>2.5499999999999998</v>
      </c>
    </row>
    <row r="1448" spans="1:2" x14ac:dyDescent="0.25">
      <c r="A1448" s="61">
        <v>42726</v>
      </c>
      <c r="B1448" s="59">
        <v>2.5499999999999998</v>
      </c>
    </row>
    <row r="1449" spans="1:2" x14ac:dyDescent="0.25">
      <c r="A1449" s="61">
        <v>42727</v>
      </c>
      <c r="B1449" s="59">
        <v>2.5499999999999998</v>
      </c>
    </row>
    <row r="1450" spans="1:2" x14ac:dyDescent="0.25">
      <c r="A1450" s="61">
        <v>42730</v>
      </c>
      <c r="B1450" s="58">
        <v>0</v>
      </c>
    </row>
    <row r="1451" spans="1:2" x14ac:dyDescent="0.25">
      <c r="A1451" s="61">
        <v>42731</v>
      </c>
      <c r="B1451" s="59">
        <v>2.57</v>
      </c>
    </row>
    <row r="1452" spans="1:2" x14ac:dyDescent="0.25">
      <c r="A1452" s="61">
        <v>42732</v>
      </c>
      <c r="B1452" s="59">
        <v>2.5099999999999998</v>
      </c>
    </row>
    <row r="1453" spans="1:2" x14ac:dyDescent="0.25">
      <c r="A1453" s="61">
        <v>42733</v>
      </c>
      <c r="B1453" s="59">
        <v>2.4900000000000002</v>
      </c>
    </row>
    <row r="1454" spans="1:2" x14ac:dyDescent="0.25">
      <c r="A1454" s="61">
        <v>42734</v>
      </c>
      <c r="B1454" s="59">
        <v>2.4500000000000002</v>
      </c>
    </row>
    <row r="1455" spans="1:2" x14ac:dyDescent="0.25">
      <c r="A1455" s="61">
        <v>42737</v>
      </c>
      <c r="B1455" s="58">
        <v>0</v>
      </c>
    </row>
    <row r="1456" spans="1:2" x14ac:dyDescent="0.25">
      <c r="A1456" s="61">
        <v>42738</v>
      </c>
      <c r="B1456" s="59">
        <v>2.4500000000000002</v>
      </c>
    </row>
    <row r="1457" spans="1:2" x14ac:dyDescent="0.25">
      <c r="A1457" s="61">
        <v>42739</v>
      </c>
      <c r="B1457" s="59">
        <v>2.46</v>
      </c>
    </row>
    <row r="1458" spans="1:2" x14ac:dyDescent="0.25">
      <c r="A1458" s="61">
        <v>42740</v>
      </c>
      <c r="B1458" s="59">
        <v>2.37</v>
      </c>
    </row>
    <row r="1459" spans="1:2" x14ac:dyDescent="0.25">
      <c r="A1459" s="61">
        <v>42741</v>
      </c>
      <c r="B1459" s="59">
        <v>2.42</v>
      </c>
    </row>
    <row r="1460" spans="1:2" x14ac:dyDescent="0.25">
      <c r="A1460" s="61">
        <v>42744</v>
      </c>
      <c r="B1460" s="59">
        <v>2.38</v>
      </c>
    </row>
    <row r="1461" spans="1:2" x14ac:dyDescent="0.25">
      <c r="A1461" s="61">
        <v>42745</v>
      </c>
      <c r="B1461" s="59">
        <v>2.38</v>
      </c>
    </row>
    <row r="1462" spans="1:2" x14ac:dyDescent="0.25">
      <c r="A1462" s="61">
        <v>42746</v>
      </c>
      <c r="B1462" s="59">
        <v>2.38</v>
      </c>
    </row>
    <row r="1463" spans="1:2" x14ac:dyDescent="0.25">
      <c r="A1463" s="61">
        <v>42747</v>
      </c>
      <c r="B1463" s="59">
        <v>2.36</v>
      </c>
    </row>
    <row r="1464" spans="1:2" x14ac:dyDescent="0.25">
      <c r="A1464" s="61">
        <v>42748</v>
      </c>
      <c r="B1464" s="59">
        <v>2.4</v>
      </c>
    </row>
    <row r="1465" spans="1:2" x14ac:dyDescent="0.25">
      <c r="A1465" s="61">
        <v>42751</v>
      </c>
      <c r="B1465" s="58">
        <v>0</v>
      </c>
    </row>
    <row r="1466" spans="1:2" x14ac:dyDescent="0.25">
      <c r="A1466" s="61">
        <v>42752</v>
      </c>
      <c r="B1466" s="59">
        <v>2.33</v>
      </c>
    </row>
    <row r="1467" spans="1:2" x14ac:dyDescent="0.25">
      <c r="A1467" s="61">
        <v>42753</v>
      </c>
      <c r="B1467" s="59">
        <v>2.42</v>
      </c>
    </row>
    <row r="1468" spans="1:2" x14ac:dyDescent="0.25">
      <c r="A1468" s="61">
        <v>42754</v>
      </c>
      <c r="B1468" s="59">
        <v>2.4700000000000002</v>
      </c>
    </row>
    <row r="1469" spans="1:2" x14ac:dyDescent="0.25">
      <c r="A1469" s="61">
        <v>42755</v>
      </c>
      <c r="B1469" s="59">
        <v>2.48</v>
      </c>
    </row>
    <row r="1470" spans="1:2" x14ac:dyDescent="0.25">
      <c r="A1470" s="61">
        <v>42758</v>
      </c>
      <c r="B1470" s="59">
        <v>2.41</v>
      </c>
    </row>
    <row r="1471" spans="1:2" x14ac:dyDescent="0.25">
      <c r="A1471" s="61">
        <v>42759</v>
      </c>
      <c r="B1471" s="59">
        <v>2.4700000000000002</v>
      </c>
    </row>
    <row r="1472" spans="1:2" x14ac:dyDescent="0.25">
      <c r="A1472" s="61">
        <v>42760</v>
      </c>
      <c r="B1472" s="59">
        <v>2.5299999999999998</v>
      </c>
    </row>
    <row r="1473" spans="1:2" x14ac:dyDescent="0.25">
      <c r="A1473" s="61">
        <v>42761</v>
      </c>
      <c r="B1473" s="59">
        <v>2.5099999999999998</v>
      </c>
    </row>
    <row r="1474" spans="1:2" x14ac:dyDescent="0.25">
      <c r="A1474" s="61">
        <v>42762</v>
      </c>
      <c r="B1474" s="59">
        <v>2.4900000000000002</v>
      </c>
    </row>
    <row r="1475" spans="1:2" x14ac:dyDescent="0.25">
      <c r="A1475" s="61">
        <v>42765</v>
      </c>
      <c r="B1475" s="59">
        <v>2.4900000000000002</v>
      </c>
    </row>
    <row r="1476" spans="1:2" x14ac:dyDescent="0.25">
      <c r="A1476" s="61">
        <v>42766</v>
      </c>
      <c r="B1476" s="59">
        <v>2.4500000000000002</v>
      </c>
    </row>
    <row r="1477" spans="1:2" x14ac:dyDescent="0.25">
      <c r="A1477" s="61">
        <v>42767</v>
      </c>
      <c r="B1477" s="59">
        <v>2.48</v>
      </c>
    </row>
    <row r="1478" spans="1:2" x14ac:dyDescent="0.25">
      <c r="A1478" s="61">
        <v>42768</v>
      </c>
      <c r="B1478" s="59">
        <v>2.48</v>
      </c>
    </row>
    <row r="1479" spans="1:2" x14ac:dyDescent="0.25">
      <c r="A1479" s="61">
        <v>42769</v>
      </c>
      <c r="B1479" s="59">
        <v>2.4900000000000002</v>
      </c>
    </row>
    <row r="1480" spans="1:2" x14ac:dyDescent="0.25">
      <c r="A1480" s="61">
        <v>42772</v>
      </c>
      <c r="B1480" s="59">
        <v>2.42</v>
      </c>
    </row>
    <row r="1481" spans="1:2" x14ac:dyDescent="0.25">
      <c r="A1481" s="61">
        <v>42773</v>
      </c>
      <c r="B1481" s="59">
        <v>2.4</v>
      </c>
    </row>
    <row r="1482" spans="1:2" x14ac:dyDescent="0.25">
      <c r="A1482" s="61">
        <v>42774</v>
      </c>
      <c r="B1482" s="59">
        <v>2.34</v>
      </c>
    </row>
    <row r="1483" spans="1:2" x14ac:dyDescent="0.25">
      <c r="A1483" s="61">
        <v>42775</v>
      </c>
      <c r="B1483" s="59">
        <v>2.4</v>
      </c>
    </row>
    <row r="1484" spans="1:2" x14ac:dyDescent="0.25">
      <c r="A1484" s="61">
        <v>42776</v>
      </c>
      <c r="B1484" s="59">
        <v>2.41</v>
      </c>
    </row>
    <row r="1485" spans="1:2" x14ac:dyDescent="0.25">
      <c r="A1485" s="61">
        <v>42779</v>
      </c>
      <c r="B1485" s="59">
        <v>2.4300000000000002</v>
      </c>
    </row>
    <row r="1486" spans="1:2" x14ac:dyDescent="0.25">
      <c r="A1486" s="61">
        <v>42780</v>
      </c>
      <c r="B1486" s="59">
        <v>2.4700000000000002</v>
      </c>
    </row>
    <row r="1487" spans="1:2" x14ac:dyDescent="0.25">
      <c r="A1487" s="61">
        <v>42781</v>
      </c>
      <c r="B1487" s="59">
        <v>2.5099999999999998</v>
      </c>
    </row>
    <row r="1488" spans="1:2" x14ac:dyDescent="0.25">
      <c r="A1488" s="61">
        <v>42782</v>
      </c>
      <c r="B1488" s="59">
        <v>2.4500000000000002</v>
      </c>
    </row>
    <row r="1489" spans="1:2" x14ac:dyDescent="0.25">
      <c r="A1489" s="61">
        <v>42783</v>
      </c>
      <c r="B1489" s="59">
        <v>2.42</v>
      </c>
    </row>
    <row r="1490" spans="1:2" x14ac:dyDescent="0.25">
      <c r="A1490" s="61">
        <v>42786</v>
      </c>
      <c r="B1490" s="58">
        <v>0</v>
      </c>
    </row>
    <row r="1491" spans="1:2" x14ac:dyDescent="0.25">
      <c r="A1491" s="61">
        <v>42787</v>
      </c>
      <c r="B1491" s="59">
        <v>2.4300000000000002</v>
      </c>
    </row>
    <row r="1492" spans="1:2" x14ac:dyDescent="0.25">
      <c r="A1492" s="61">
        <v>42788</v>
      </c>
      <c r="B1492" s="59">
        <v>2.42</v>
      </c>
    </row>
    <row r="1493" spans="1:2" x14ac:dyDescent="0.25">
      <c r="A1493" s="61">
        <v>42789</v>
      </c>
      <c r="B1493" s="59">
        <v>2.38</v>
      </c>
    </row>
    <row r="1494" spans="1:2" x14ac:dyDescent="0.25">
      <c r="A1494" s="61">
        <v>42790</v>
      </c>
      <c r="B1494" s="59">
        <v>2.31</v>
      </c>
    </row>
    <row r="1495" spans="1:2" x14ac:dyDescent="0.25">
      <c r="A1495" s="61">
        <v>42793</v>
      </c>
      <c r="B1495" s="59">
        <v>2.36</v>
      </c>
    </row>
    <row r="1496" spans="1:2" x14ac:dyDescent="0.25">
      <c r="A1496" s="61">
        <v>42794</v>
      </c>
      <c r="B1496" s="59">
        <v>2.36</v>
      </c>
    </row>
    <row r="1497" spans="1:2" x14ac:dyDescent="0.25">
      <c r="A1497" s="61">
        <v>42795</v>
      </c>
      <c r="B1497" s="59">
        <v>2.46</v>
      </c>
    </row>
    <row r="1498" spans="1:2" x14ac:dyDescent="0.25">
      <c r="A1498" s="61">
        <v>42796</v>
      </c>
      <c r="B1498" s="59">
        <v>2.4900000000000002</v>
      </c>
    </row>
    <row r="1499" spans="1:2" x14ac:dyDescent="0.25">
      <c r="A1499" s="61">
        <v>42797</v>
      </c>
      <c r="B1499" s="59">
        <v>2.4900000000000002</v>
      </c>
    </row>
    <row r="1500" spans="1:2" x14ac:dyDescent="0.25">
      <c r="A1500" s="61">
        <v>42800</v>
      </c>
      <c r="B1500" s="59">
        <v>2.4900000000000002</v>
      </c>
    </row>
    <row r="1501" spans="1:2" x14ac:dyDescent="0.25">
      <c r="A1501" s="61">
        <v>42801</v>
      </c>
      <c r="B1501" s="59">
        <v>2.52</v>
      </c>
    </row>
    <row r="1502" spans="1:2" x14ac:dyDescent="0.25">
      <c r="A1502" s="61">
        <v>42802</v>
      </c>
      <c r="B1502" s="59">
        <v>2.57</v>
      </c>
    </row>
    <row r="1503" spans="1:2" x14ac:dyDescent="0.25">
      <c r="A1503" s="61">
        <v>42803</v>
      </c>
      <c r="B1503" s="59">
        <v>2.6</v>
      </c>
    </row>
    <row r="1504" spans="1:2" x14ac:dyDescent="0.25">
      <c r="A1504" s="61">
        <v>42804</v>
      </c>
      <c r="B1504" s="59">
        <v>2.58</v>
      </c>
    </row>
    <row r="1505" spans="1:2" x14ac:dyDescent="0.25">
      <c r="A1505" s="61">
        <v>42807</v>
      </c>
      <c r="B1505" s="59">
        <v>2.62</v>
      </c>
    </row>
    <row r="1506" spans="1:2" x14ac:dyDescent="0.25">
      <c r="A1506" s="61">
        <v>42808</v>
      </c>
      <c r="B1506" s="59">
        <v>2.6</v>
      </c>
    </row>
    <row r="1507" spans="1:2" x14ac:dyDescent="0.25">
      <c r="A1507" s="61">
        <v>42809</v>
      </c>
      <c r="B1507" s="59">
        <v>2.5099999999999998</v>
      </c>
    </row>
    <row r="1508" spans="1:2" x14ac:dyDescent="0.25">
      <c r="A1508" s="61">
        <v>42810</v>
      </c>
      <c r="B1508" s="59">
        <v>2.5299999999999998</v>
      </c>
    </row>
    <row r="1509" spans="1:2" x14ac:dyDescent="0.25">
      <c r="A1509" s="61">
        <v>42811</v>
      </c>
      <c r="B1509" s="59">
        <v>2.5</v>
      </c>
    </row>
    <row r="1510" spans="1:2" x14ac:dyDescent="0.25">
      <c r="A1510" s="61">
        <v>42814</v>
      </c>
      <c r="B1510" s="59">
        <v>2.4700000000000002</v>
      </c>
    </row>
    <row r="1511" spans="1:2" x14ac:dyDescent="0.25">
      <c r="A1511" s="61">
        <v>42815</v>
      </c>
      <c r="B1511" s="59">
        <v>2.4300000000000002</v>
      </c>
    </row>
    <row r="1512" spans="1:2" x14ac:dyDescent="0.25">
      <c r="A1512" s="61">
        <v>42816</v>
      </c>
      <c r="B1512" s="59">
        <v>2.4</v>
      </c>
    </row>
    <row r="1513" spans="1:2" x14ac:dyDescent="0.25">
      <c r="A1513" s="61">
        <v>42817</v>
      </c>
      <c r="B1513" s="59">
        <v>2.41</v>
      </c>
    </row>
    <row r="1514" spans="1:2" x14ac:dyDescent="0.25">
      <c r="A1514" s="61">
        <v>42818</v>
      </c>
      <c r="B1514" s="59">
        <v>2.4</v>
      </c>
    </row>
    <row r="1515" spans="1:2" x14ac:dyDescent="0.25">
      <c r="A1515" s="61">
        <v>42821</v>
      </c>
      <c r="B1515" s="59">
        <v>2.38</v>
      </c>
    </row>
    <row r="1516" spans="1:2" x14ac:dyDescent="0.25">
      <c r="A1516" s="61">
        <v>42822</v>
      </c>
      <c r="B1516" s="59">
        <v>2.42</v>
      </c>
    </row>
    <row r="1517" spans="1:2" x14ac:dyDescent="0.25">
      <c r="A1517" s="61">
        <v>42823</v>
      </c>
      <c r="B1517" s="59">
        <v>2.39</v>
      </c>
    </row>
    <row r="1518" spans="1:2" x14ac:dyDescent="0.25">
      <c r="A1518" s="61">
        <v>42824</v>
      </c>
      <c r="B1518" s="59">
        <v>2.42</v>
      </c>
    </row>
    <row r="1519" spans="1:2" x14ac:dyDescent="0.25">
      <c r="A1519" s="61">
        <v>42825</v>
      </c>
      <c r="B1519" s="59">
        <v>2.4</v>
      </c>
    </row>
    <row r="1520" spans="1:2" x14ac:dyDescent="0.25">
      <c r="A1520" s="61">
        <v>42828</v>
      </c>
      <c r="B1520" s="59">
        <v>2.35</v>
      </c>
    </row>
    <row r="1521" spans="1:2" x14ac:dyDescent="0.25">
      <c r="A1521" s="61">
        <v>42829</v>
      </c>
      <c r="B1521" s="59">
        <v>2.36</v>
      </c>
    </row>
    <row r="1522" spans="1:2" x14ac:dyDescent="0.25">
      <c r="A1522" s="61">
        <v>42830</v>
      </c>
      <c r="B1522" s="59">
        <v>2.34</v>
      </c>
    </row>
    <row r="1523" spans="1:2" x14ac:dyDescent="0.25">
      <c r="A1523" s="61">
        <v>42831</v>
      </c>
      <c r="B1523" s="59">
        <v>2.34</v>
      </c>
    </row>
    <row r="1524" spans="1:2" x14ac:dyDescent="0.25">
      <c r="A1524" s="61">
        <v>42832</v>
      </c>
      <c r="B1524" s="59">
        <v>2.38</v>
      </c>
    </row>
    <row r="1525" spans="1:2" x14ac:dyDescent="0.25">
      <c r="A1525" s="61">
        <v>42835</v>
      </c>
      <c r="B1525" s="59">
        <v>2.37</v>
      </c>
    </row>
    <row r="1526" spans="1:2" x14ac:dyDescent="0.25">
      <c r="A1526" s="61">
        <v>42836</v>
      </c>
      <c r="B1526" s="59">
        <v>2.3199999999999998</v>
      </c>
    </row>
    <row r="1527" spans="1:2" x14ac:dyDescent="0.25">
      <c r="A1527" s="61">
        <v>42837</v>
      </c>
      <c r="B1527" s="59">
        <v>2.2799999999999998</v>
      </c>
    </row>
    <row r="1528" spans="1:2" x14ac:dyDescent="0.25">
      <c r="A1528" s="61">
        <v>42838</v>
      </c>
      <c r="B1528" s="59">
        <v>2.2400000000000002</v>
      </c>
    </row>
    <row r="1529" spans="1:2" x14ac:dyDescent="0.25">
      <c r="A1529" s="61">
        <v>42839</v>
      </c>
      <c r="B1529" s="58">
        <v>0</v>
      </c>
    </row>
    <row r="1530" spans="1:2" x14ac:dyDescent="0.25">
      <c r="A1530" s="61">
        <v>42842</v>
      </c>
      <c r="B1530" s="59">
        <v>2.2599999999999998</v>
      </c>
    </row>
    <row r="1531" spans="1:2" x14ac:dyDescent="0.25">
      <c r="A1531" s="61">
        <v>42843</v>
      </c>
      <c r="B1531" s="59">
        <v>2.1800000000000002</v>
      </c>
    </row>
    <row r="1532" spans="1:2" x14ac:dyDescent="0.25">
      <c r="A1532" s="61">
        <v>42844</v>
      </c>
      <c r="B1532" s="59">
        <v>2.21</v>
      </c>
    </row>
    <row r="1533" spans="1:2" x14ac:dyDescent="0.25">
      <c r="A1533" s="61">
        <v>42845</v>
      </c>
      <c r="B1533" s="59">
        <v>2.2400000000000002</v>
      </c>
    </row>
    <row r="1534" spans="1:2" x14ac:dyDescent="0.25">
      <c r="A1534" s="61">
        <v>42846</v>
      </c>
      <c r="B1534" s="59">
        <v>2.2400000000000002</v>
      </c>
    </row>
    <row r="1535" spans="1:2" x14ac:dyDescent="0.25">
      <c r="A1535" s="61">
        <v>42849</v>
      </c>
      <c r="B1535" s="59">
        <v>2.2799999999999998</v>
      </c>
    </row>
    <row r="1536" spans="1:2" x14ac:dyDescent="0.25">
      <c r="A1536" s="61">
        <v>42850</v>
      </c>
      <c r="B1536" s="59">
        <v>2.35</v>
      </c>
    </row>
    <row r="1537" spans="1:2" x14ac:dyDescent="0.25">
      <c r="A1537" s="61">
        <v>42851</v>
      </c>
      <c r="B1537" s="59">
        <v>2.3199999999999998</v>
      </c>
    </row>
    <row r="1538" spans="1:2" x14ac:dyDescent="0.25">
      <c r="A1538" s="61">
        <v>42852</v>
      </c>
      <c r="B1538" s="59">
        <v>2.2999999999999998</v>
      </c>
    </row>
    <row r="1539" spans="1:2" x14ac:dyDescent="0.25">
      <c r="A1539" s="61">
        <v>42853</v>
      </c>
      <c r="B1539" s="59">
        <v>2.29</v>
      </c>
    </row>
    <row r="1540" spans="1:2" x14ac:dyDescent="0.25">
      <c r="A1540" s="61">
        <v>42856</v>
      </c>
      <c r="B1540" s="59">
        <v>2.33</v>
      </c>
    </row>
    <row r="1541" spans="1:2" x14ac:dyDescent="0.25">
      <c r="A1541" s="61">
        <v>42857</v>
      </c>
      <c r="B1541" s="59">
        <v>2.29</v>
      </c>
    </row>
    <row r="1542" spans="1:2" x14ac:dyDescent="0.25">
      <c r="A1542" s="61">
        <v>42858</v>
      </c>
      <c r="B1542" s="59">
        <v>2.33</v>
      </c>
    </row>
    <row r="1543" spans="1:2" x14ac:dyDescent="0.25">
      <c r="A1543" s="61">
        <v>42859</v>
      </c>
      <c r="B1543" s="59">
        <v>2.36</v>
      </c>
    </row>
    <row r="1544" spans="1:2" x14ac:dyDescent="0.25">
      <c r="A1544" s="61">
        <v>42860</v>
      </c>
      <c r="B1544" s="59">
        <v>2.36</v>
      </c>
    </row>
    <row r="1545" spans="1:2" x14ac:dyDescent="0.25">
      <c r="A1545" s="61">
        <v>42863</v>
      </c>
      <c r="B1545" s="59">
        <v>2.39</v>
      </c>
    </row>
    <row r="1546" spans="1:2" x14ac:dyDescent="0.25">
      <c r="A1546" s="61">
        <v>42864</v>
      </c>
      <c r="B1546" s="59">
        <v>2.42</v>
      </c>
    </row>
    <row r="1547" spans="1:2" x14ac:dyDescent="0.25">
      <c r="A1547" s="61">
        <v>42865</v>
      </c>
      <c r="B1547" s="59">
        <v>2.41</v>
      </c>
    </row>
    <row r="1548" spans="1:2" x14ac:dyDescent="0.25">
      <c r="A1548" s="61">
        <v>42866</v>
      </c>
      <c r="B1548" s="59">
        <v>2.39</v>
      </c>
    </row>
    <row r="1549" spans="1:2" x14ac:dyDescent="0.25">
      <c r="A1549" s="61">
        <v>42867</v>
      </c>
      <c r="B1549" s="59">
        <v>2.33</v>
      </c>
    </row>
    <row r="1550" spans="1:2" x14ac:dyDescent="0.25">
      <c r="A1550" s="61">
        <v>42870</v>
      </c>
      <c r="B1550" s="59">
        <v>2.34</v>
      </c>
    </row>
    <row r="1551" spans="1:2" x14ac:dyDescent="0.25">
      <c r="A1551" s="61">
        <v>42871</v>
      </c>
      <c r="B1551" s="59">
        <v>2.33</v>
      </c>
    </row>
    <row r="1552" spans="1:2" x14ac:dyDescent="0.25">
      <c r="A1552" s="61">
        <v>42872</v>
      </c>
      <c r="B1552" s="59">
        <v>2.2200000000000002</v>
      </c>
    </row>
    <row r="1553" spans="1:2" x14ac:dyDescent="0.25">
      <c r="A1553" s="61">
        <v>42873</v>
      </c>
      <c r="B1553" s="59">
        <v>2.23</v>
      </c>
    </row>
    <row r="1554" spans="1:2" x14ac:dyDescent="0.25">
      <c r="A1554" s="61">
        <v>42874</v>
      </c>
      <c r="B1554" s="59">
        <v>2.23</v>
      </c>
    </row>
    <row r="1555" spans="1:2" x14ac:dyDescent="0.25">
      <c r="A1555" s="61">
        <v>42877</v>
      </c>
      <c r="B1555" s="59">
        <v>2.25</v>
      </c>
    </row>
    <row r="1556" spans="1:2" x14ac:dyDescent="0.25">
      <c r="A1556" s="61">
        <v>42878</v>
      </c>
      <c r="B1556" s="59">
        <v>2.29</v>
      </c>
    </row>
    <row r="1557" spans="1:2" x14ac:dyDescent="0.25">
      <c r="A1557" s="61">
        <v>42879</v>
      </c>
      <c r="B1557" s="59">
        <v>2.2599999999999998</v>
      </c>
    </row>
    <row r="1558" spans="1:2" x14ac:dyDescent="0.25">
      <c r="A1558" s="61">
        <v>42880</v>
      </c>
      <c r="B1558" s="59">
        <v>2.25</v>
      </c>
    </row>
    <row r="1559" spans="1:2" x14ac:dyDescent="0.25">
      <c r="A1559" s="61">
        <v>42881</v>
      </c>
      <c r="B1559" s="59">
        <v>2.25</v>
      </c>
    </row>
    <row r="1560" spans="1:2" x14ac:dyDescent="0.25">
      <c r="A1560" s="61">
        <v>42884</v>
      </c>
      <c r="B1560" s="58">
        <v>0</v>
      </c>
    </row>
    <row r="1561" spans="1:2" x14ac:dyDescent="0.25">
      <c r="A1561" s="61">
        <v>42885</v>
      </c>
      <c r="B1561" s="59">
        <v>2.21</v>
      </c>
    </row>
    <row r="1562" spans="1:2" x14ac:dyDescent="0.25">
      <c r="A1562" s="61">
        <v>42886</v>
      </c>
      <c r="B1562" s="59">
        <v>2.21</v>
      </c>
    </row>
    <row r="1563" spans="1:2" x14ac:dyDescent="0.25">
      <c r="A1563" s="61">
        <v>42887</v>
      </c>
      <c r="B1563" s="59">
        <v>2.21</v>
      </c>
    </row>
    <row r="1564" spans="1:2" x14ac:dyDescent="0.25">
      <c r="A1564" s="61">
        <v>42888</v>
      </c>
      <c r="B1564" s="59">
        <v>2.15</v>
      </c>
    </row>
    <row r="1565" spans="1:2" x14ac:dyDescent="0.25">
      <c r="A1565" s="61">
        <v>42891</v>
      </c>
      <c r="B1565" s="59">
        <v>2.1800000000000002</v>
      </c>
    </row>
    <row r="1566" spans="1:2" x14ac:dyDescent="0.25">
      <c r="A1566" s="61">
        <v>42892</v>
      </c>
      <c r="B1566" s="59">
        <v>2.14</v>
      </c>
    </row>
    <row r="1567" spans="1:2" x14ac:dyDescent="0.25">
      <c r="A1567" s="61">
        <v>42893</v>
      </c>
      <c r="B1567" s="59">
        <v>2.1800000000000002</v>
      </c>
    </row>
    <row r="1568" spans="1:2" x14ac:dyDescent="0.25">
      <c r="A1568" s="61">
        <v>42894</v>
      </c>
      <c r="B1568" s="59">
        <v>2.19</v>
      </c>
    </row>
    <row r="1569" spans="1:2" x14ac:dyDescent="0.25">
      <c r="A1569" s="61">
        <v>42895</v>
      </c>
      <c r="B1569" s="59">
        <v>2.21</v>
      </c>
    </row>
    <row r="1570" spans="1:2" x14ac:dyDescent="0.25">
      <c r="A1570" s="61">
        <v>42898</v>
      </c>
      <c r="B1570" s="59">
        <v>2.21</v>
      </c>
    </row>
    <row r="1571" spans="1:2" x14ac:dyDescent="0.25">
      <c r="A1571" s="61">
        <v>42899</v>
      </c>
      <c r="B1571" s="59">
        <v>2.21</v>
      </c>
    </row>
    <row r="1572" spans="1:2" x14ac:dyDescent="0.25">
      <c r="A1572" s="61">
        <v>42900</v>
      </c>
      <c r="B1572" s="59">
        <v>2.15</v>
      </c>
    </row>
    <row r="1573" spans="1:2" x14ac:dyDescent="0.25">
      <c r="A1573" s="61">
        <v>42901</v>
      </c>
      <c r="B1573" s="59">
        <v>2.16</v>
      </c>
    </row>
    <row r="1574" spans="1:2" x14ac:dyDescent="0.25">
      <c r="A1574" s="61">
        <v>42902</v>
      </c>
      <c r="B1574" s="59">
        <v>2.16</v>
      </c>
    </row>
    <row r="1575" spans="1:2" x14ac:dyDescent="0.25">
      <c r="A1575" s="61">
        <v>42905</v>
      </c>
      <c r="B1575" s="59">
        <v>2.19</v>
      </c>
    </row>
    <row r="1576" spans="1:2" x14ac:dyDescent="0.25">
      <c r="A1576" s="61">
        <v>42906</v>
      </c>
      <c r="B1576" s="59">
        <v>2.16</v>
      </c>
    </row>
    <row r="1577" spans="1:2" x14ac:dyDescent="0.25">
      <c r="A1577" s="61">
        <v>42907</v>
      </c>
      <c r="B1577" s="59">
        <v>2.16</v>
      </c>
    </row>
    <row r="1578" spans="1:2" x14ac:dyDescent="0.25">
      <c r="A1578" s="61">
        <v>42908</v>
      </c>
      <c r="B1578" s="59">
        <v>2.15</v>
      </c>
    </row>
    <row r="1579" spans="1:2" x14ac:dyDescent="0.25">
      <c r="A1579" s="61">
        <v>42909</v>
      </c>
      <c r="B1579" s="59">
        <v>2.15</v>
      </c>
    </row>
    <row r="1580" spans="1:2" x14ac:dyDescent="0.25">
      <c r="A1580" s="61">
        <v>42912</v>
      </c>
      <c r="B1580" s="59">
        <v>2.14</v>
      </c>
    </row>
    <row r="1581" spans="1:2" x14ac:dyDescent="0.25">
      <c r="A1581" s="61">
        <v>42913</v>
      </c>
      <c r="B1581" s="59">
        <v>2.21</v>
      </c>
    </row>
    <row r="1582" spans="1:2" x14ac:dyDescent="0.25">
      <c r="A1582" s="61">
        <v>42914</v>
      </c>
      <c r="B1582" s="59">
        <v>2.2200000000000002</v>
      </c>
    </row>
    <row r="1583" spans="1:2" x14ac:dyDescent="0.25">
      <c r="A1583" s="61">
        <v>42915</v>
      </c>
      <c r="B1583" s="59">
        <v>2.27</v>
      </c>
    </row>
    <row r="1584" spans="1:2" x14ac:dyDescent="0.25">
      <c r="A1584" s="61">
        <v>42916</v>
      </c>
      <c r="B1584" s="59">
        <v>2.31</v>
      </c>
    </row>
    <row r="1585" spans="1:2" x14ac:dyDescent="0.25">
      <c r="A1585" s="61">
        <v>42919</v>
      </c>
      <c r="B1585" s="59">
        <v>2.35</v>
      </c>
    </row>
    <row r="1586" spans="1:2" x14ac:dyDescent="0.25">
      <c r="A1586" s="61">
        <v>42920</v>
      </c>
      <c r="B1586" s="58">
        <v>0</v>
      </c>
    </row>
    <row r="1587" spans="1:2" x14ac:dyDescent="0.25">
      <c r="A1587" s="61">
        <v>42921</v>
      </c>
      <c r="B1587" s="59">
        <v>2.33</v>
      </c>
    </row>
    <row r="1588" spans="1:2" x14ac:dyDescent="0.25">
      <c r="A1588" s="61">
        <v>42922</v>
      </c>
      <c r="B1588" s="59">
        <v>2.37</v>
      </c>
    </row>
    <row r="1589" spans="1:2" x14ac:dyDescent="0.25">
      <c r="A1589" s="61">
        <v>42923</v>
      </c>
      <c r="B1589" s="59">
        <v>2.39</v>
      </c>
    </row>
    <row r="1590" spans="1:2" x14ac:dyDescent="0.25">
      <c r="A1590" s="61">
        <v>42926</v>
      </c>
      <c r="B1590" s="59">
        <v>2.38</v>
      </c>
    </row>
    <row r="1591" spans="1:2" x14ac:dyDescent="0.25">
      <c r="A1591" s="61">
        <v>42927</v>
      </c>
      <c r="B1591" s="59">
        <v>2.37</v>
      </c>
    </row>
    <row r="1592" spans="1:2" x14ac:dyDescent="0.25">
      <c r="A1592" s="61">
        <v>42928</v>
      </c>
      <c r="B1592" s="59">
        <v>2.33</v>
      </c>
    </row>
    <row r="1593" spans="1:2" x14ac:dyDescent="0.25">
      <c r="A1593" s="61">
        <v>42929</v>
      </c>
      <c r="B1593" s="59">
        <v>2.35</v>
      </c>
    </row>
    <row r="1594" spans="1:2" x14ac:dyDescent="0.25">
      <c r="A1594" s="61">
        <v>42930</v>
      </c>
      <c r="B1594" s="59">
        <v>2.33</v>
      </c>
    </row>
    <row r="1595" spans="1:2" x14ac:dyDescent="0.25">
      <c r="A1595" s="61">
        <v>42933</v>
      </c>
      <c r="B1595" s="59">
        <v>2.31</v>
      </c>
    </row>
    <row r="1596" spans="1:2" x14ac:dyDescent="0.25">
      <c r="A1596" s="61">
        <v>42934</v>
      </c>
      <c r="B1596" s="59">
        <v>2.27</v>
      </c>
    </row>
    <row r="1597" spans="1:2" x14ac:dyDescent="0.25">
      <c r="A1597" s="61">
        <v>42935</v>
      </c>
      <c r="B1597" s="59">
        <v>2.27</v>
      </c>
    </row>
    <row r="1598" spans="1:2" x14ac:dyDescent="0.25">
      <c r="A1598" s="61">
        <v>42936</v>
      </c>
      <c r="B1598" s="59">
        <v>2.27</v>
      </c>
    </row>
    <row r="1599" spans="1:2" x14ac:dyDescent="0.25">
      <c r="A1599" s="61">
        <v>42937</v>
      </c>
      <c r="B1599" s="59">
        <v>2.2400000000000002</v>
      </c>
    </row>
    <row r="1600" spans="1:2" x14ac:dyDescent="0.25">
      <c r="A1600" s="61">
        <v>42940</v>
      </c>
      <c r="B1600" s="59">
        <v>2.2599999999999998</v>
      </c>
    </row>
    <row r="1601" spans="1:2" x14ac:dyDescent="0.25">
      <c r="A1601" s="61">
        <v>42941</v>
      </c>
      <c r="B1601" s="59">
        <v>2.33</v>
      </c>
    </row>
    <row r="1602" spans="1:2" x14ac:dyDescent="0.25">
      <c r="A1602" s="61">
        <v>42942</v>
      </c>
      <c r="B1602" s="59">
        <v>2.29</v>
      </c>
    </row>
    <row r="1603" spans="1:2" x14ac:dyDescent="0.25">
      <c r="A1603" s="61">
        <v>42943</v>
      </c>
      <c r="B1603" s="59">
        <v>2.3199999999999998</v>
      </c>
    </row>
    <row r="1604" spans="1:2" x14ac:dyDescent="0.25">
      <c r="A1604" s="61">
        <v>42944</v>
      </c>
      <c r="B1604" s="59">
        <v>2.2999999999999998</v>
      </c>
    </row>
    <row r="1605" spans="1:2" x14ac:dyDescent="0.25">
      <c r="A1605" s="61">
        <v>42947</v>
      </c>
      <c r="B1605" s="59">
        <v>2.2999999999999998</v>
      </c>
    </row>
    <row r="1606" spans="1:2" x14ac:dyDescent="0.25">
      <c r="A1606" s="61">
        <v>42948</v>
      </c>
      <c r="B1606" s="59">
        <v>2.2599999999999998</v>
      </c>
    </row>
    <row r="1607" spans="1:2" x14ac:dyDescent="0.25">
      <c r="A1607" s="61">
        <v>42949</v>
      </c>
      <c r="B1607" s="59">
        <v>2.27</v>
      </c>
    </row>
    <row r="1608" spans="1:2" x14ac:dyDescent="0.25">
      <c r="A1608" s="61">
        <v>42950</v>
      </c>
      <c r="B1608" s="59">
        <v>2.2400000000000002</v>
      </c>
    </row>
    <row r="1609" spans="1:2" x14ac:dyDescent="0.25">
      <c r="A1609" s="61">
        <v>42951</v>
      </c>
      <c r="B1609" s="59">
        <v>2.27</v>
      </c>
    </row>
    <row r="1610" spans="1:2" x14ac:dyDescent="0.25">
      <c r="A1610" s="61">
        <v>42954</v>
      </c>
      <c r="B1610" s="59">
        <v>2.2599999999999998</v>
      </c>
    </row>
    <row r="1611" spans="1:2" x14ac:dyDescent="0.25">
      <c r="A1611" s="61">
        <v>42955</v>
      </c>
      <c r="B1611" s="59">
        <v>2.29</v>
      </c>
    </row>
    <row r="1612" spans="1:2" x14ac:dyDescent="0.25">
      <c r="A1612" s="61">
        <v>42956</v>
      </c>
      <c r="B1612" s="59">
        <v>2.2400000000000002</v>
      </c>
    </row>
    <row r="1613" spans="1:2" x14ac:dyDescent="0.25">
      <c r="A1613" s="61">
        <v>42957</v>
      </c>
      <c r="B1613" s="59">
        <v>2.2000000000000002</v>
      </c>
    </row>
    <row r="1614" spans="1:2" x14ac:dyDescent="0.25">
      <c r="A1614" s="61">
        <v>42958</v>
      </c>
      <c r="B1614" s="59">
        <v>2.19</v>
      </c>
    </row>
    <row r="1615" spans="1:2" x14ac:dyDescent="0.25">
      <c r="A1615" s="61">
        <v>42961</v>
      </c>
      <c r="B1615" s="59">
        <v>2.2200000000000002</v>
      </c>
    </row>
    <row r="1616" spans="1:2" x14ac:dyDescent="0.25">
      <c r="A1616" s="61">
        <v>42962</v>
      </c>
      <c r="B1616" s="59">
        <v>2.27</v>
      </c>
    </row>
    <row r="1617" spans="1:2" x14ac:dyDescent="0.25">
      <c r="A1617" s="61">
        <v>42963</v>
      </c>
      <c r="B1617" s="59">
        <v>2.23</v>
      </c>
    </row>
    <row r="1618" spans="1:2" x14ac:dyDescent="0.25">
      <c r="A1618" s="61">
        <v>42964</v>
      </c>
      <c r="B1618" s="59">
        <v>2.19</v>
      </c>
    </row>
    <row r="1619" spans="1:2" x14ac:dyDescent="0.25">
      <c r="A1619" s="61">
        <v>42965</v>
      </c>
      <c r="B1619" s="59">
        <v>2.19</v>
      </c>
    </row>
    <row r="1620" spans="1:2" x14ac:dyDescent="0.25">
      <c r="A1620" s="61">
        <v>42968</v>
      </c>
      <c r="B1620" s="59">
        <v>2.1800000000000002</v>
      </c>
    </row>
    <row r="1621" spans="1:2" x14ac:dyDescent="0.25">
      <c r="A1621" s="61">
        <v>42969</v>
      </c>
      <c r="B1621" s="59">
        <v>2.2200000000000002</v>
      </c>
    </row>
    <row r="1622" spans="1:2" x14ac:dyDescent="0.25">
      <c r="A1622" s="61">
        <v>42970</v>
      </c>
      <c r="B1622" s="59">
        <v>2.17</v>
      </c>
    </row>
    <row r="1623" spans="1:2" x14ac:dyDescent="0.25">
      <c r="A1623" s="61">
        <v>42971</v>
      </c>
      <c r="B1623" s="59">
        <v>2.19</v>
      </c>
    </row>
    <row r="1624" spans="1:2" x14ac:dyDescent="0.25">
      <c r="A1624" s="61">
        <v>42972</v>
      </c>
      <c r="B1624" s="59">
        <v>2.17</v>
      </c>
    </row>
    <row r="1625" spans="1:2" x14ac:dyDescent="0.25">
      <c r="A1625" s="61">
        <v>42975</v>
      </c>
      <c r="B1625" s="59">
        <v>2.16</v>
      </c>
    </row>
    <row r="1626" spans="1:2" x14ac:dyDescent="0.25">
      <c r="A1626" s="61">
        <v>42976</v>
      </c>
      <c r="B1626" s="59">
        <v>2.13</v>
      </c>
    </row>
    <row r="1627" spans="1:2" x14ac:dyDescent="0.25">
      <c r="A1627" s="61">
        <v>42977</v>
      </c>
      <c r="B1627" s="59">
        <v>2.15</v>
      </c>
    </row>
    <row r="1628" spans="1:2" x14ac:dyDescent="0.25">
      <c r="A1628" s="61">
        <v>42978</v>
      </c>
      <c r="B1628" s="59">
        <v>2.12</v>
      </c>
    </row>
    <row r="1629" spans="1:2" x14ac:dyDescent="0.25">
      <c r="A1629" s="61">
        <v>42979</v>
      </c>
      <c r="B1629" s="59">
        <v>2.16</v>
      </c>
    </row>
    <row r="1630" spans="1:2" x14ac:dyDescent="0.25">
      <c r="A1630" s="61">
        <v>42982</v>
      </c>
      <c r="B1630" s="58">
        <v>0</v>
      </c>
    </row>
    <row r="1631" spans="1:2" x14ac:dyDescent="0.25">
      <c r="A1631" s="61">
        <v>42983</v>
      </c>
      <c r="B1631" s="59">
        <v>2.0699999999999998</v>
      </c>
    </row>
    <row r="1632" spans="1:2" x14ac:dyDescent="0.25">
      <c r="A1632" s="61">
        <v>42984</v>
      </c>
      <c r="B1632" s="59">
        <v>2.1</v>
      </c>
    </row>
    <row r="1633" spans="1:2" x14ac:dyDescent="0.25">
      <c r="A1633" s="61">
        <v>42985</v>
      </c>
      <c r="B1633" s="59">
        <v>2.0499999999999998</v>
      </c>
    </row>
    <row r="1634" spans="1:2" x14ac:dyDescent="0.25">
      <c r="A1634" s="61">
        <v>42986</v>
      </c>
      <c r="B1634" s="59">
        <v>2.06</v>
      </c>
    </row>
    <row r="1635" spans="1:2" x14ac:dyDescent="0.25">
      <c r="A1635" s="61">
        <v>42989</v>
      </c>
      <c r="B1635" s="59">
        <v>2.14</v>
      </c>
    </row>
    <row r="1636" spans="1:2" x14ac:dyDescent="0.25">
      <c r="A1636" s="61">
        <v>42990</v>
      </c>
      <c r="B1636" s="59">
        <v>2.17</v>
      </c>
    </row>
    <row r="1637" spans="1:2" x14ac:dyDescent="0.25">
      <c r="A1637" s="61">
        <v>42991</v>
      </c>
      <c r="B1637" s="59">
        <v>2.2000000000000002</v>
      </c>
    </row>
    <row r="1638" spans="1:2" x14ac:dyDescent="0.25">
      <c r="A1638" s="61">
        <v>42992</v>
      </c>
      <c r="B1638" s="59">
        <v>2.2000000000000002</v>
      </c>
    </row>
    <row r="1639" spans="1:2" x14ac:dyDescent="0.25">
      <c r="A1639" s="61">
        <v>42993</v>
      </c>
      <c r="B1639" s="59">
        <v>2.2000000000000002</v>
      </c>
    </row>
    <row r="1640" spans="1:2" x14ac:dyDescent="0.25">
      <c r="A1640" s="61">
        <v>42996</v>
      </c>
      <c r="B1640" s="59">
        <v>2.23</v>
      </c>
    </row>
    <row r="1641" spans="1:2" x14ac:dyDescent="0.25">
      <c r="A1641" s="61">
        <v>42997</v>
      </c>
      <c r="B1641" s="59">
        <v>2.2400000000000002</v>
      </c>
    </row>
    <row r="1642" spans="1:2" x14ac:dyDescent="0.25">
      <c r="A1642" s="61">
        <v>42998</v>
      </c>
      <c r="B1642" s="59">
        <v>2.2799999999999998</v>
      </c>
    </row>
    <row r="1643" spans="1:2" x14ac:dyDescent="0.25">
      <c r="A1643" s="61">
        <v>42999</v>
      </c>
      <c r="B1643" s="59">
        <v>2.27</v>
      </c>
    </row>
    <row r="1644" spans="1:2" x14ac:dyDescent="0.25">
      <c r="A1644" s="61">
        <v>43000</v>
      </c>
      <c r="B1644" s="59">
        <v>2.2599999999999998</v>
      </c>
    </row>
    <row r="1645" spans="1:2" x14ac:dyDescent="0.25">
      <c r="A1645" s="61">
        <v>43003</v>
      </c>
      <c r="B1645" s="59">
        <v>2.2200000000000002</v>
      </c>
    </row>
    <row r="1646" spans="1:2" x14ac:dyDescent="0.25">
      <c r="A1646" s="61">
        <v>43004</v>
      </c>
      <c r="B1646" s="59">
        <v>2.2400000000000002</v>
      </c>
    </row>
    <row r="1647" spans="1:2" x14ac:dyDescent="0.25">
      <c r="A1647" s="61">
        <v>43005</v>
      </c>
      <c r="B1647" s="59">
        <v>2.31</v>
      </c>
    </row>
    <row r="1648" spans="1:2" x14ac:dyDescent="0.25">
      <c r="A1648" s="61">
        <v>43006</v>
      </c>
      <c r="B1648" s="59">
        <v>2.31</v>
      </c>
    </row>
    <row r="1649" spans="1:2" x14ac:dyDescent="0.25">
      <c r="A1649" s="61">
        <v>43007</v>
      </c>
      <c r="B1649" s="59">
        <v>2.33</v>
      </c>
    </row>
    <row r="1650" spans="1:2" x14ac:dyDescent="0.25">
      <c r="A1650" s="61">
        <v>43010</v>
      </c>
      <c r="B1650" s="59">
        <v>2.34</v>
      </c>
    </row>
    <row r="1651" spans="1:2" x14ac:dyDescent="0.25">
      <c r="A1651" s="61">
        <v>43011</v>
      </c>
      <c r="B1651" s="59">
        <v>2.33</v>
      </c>
    </row>
    <row r="1652" spans="1:2" x14ac:dyDescent="0.25">
      <c r="A1652" s="61">
        <v>43012</v>
      </c>
      <c r="B1652" s="59">
        <v>2.33</v>
      </c>
    </row>
    <row r="1653" spans="1:2" x14ac:dyDescent="0.25">
      <c r="A1653" s="61">
        <v>43013</v>
      </c>
      <c r="B1653" s="59">
        <v>2.35</v>
      </c>
    </row>
    <row r="1654" spans="1:2" x14ac:dyDescent="0.25">
      <c r="A1654" s="61">
        <v>43014</v>
      </c>
      <c r="B1654" s="59">
        <v>2.37</v>
      </c>
    </row>
    <row r="1655" spans="1:2" x14ac:dyDescent="0.25">
      <c r="A1655" s="61">
        <v>43017</v>
      </c>
      <c r="B1655" s="58">
        <v>0</v>
      </c>
    </row>
    <row r="1656" spans="1:2" x14ac:dyDescent="0.25">
      <c r="A1656" s="61">
        <v>43018</v>
      </c>
      <c r="B1656" s="59">
        <v>2.35</v>
      </c>
    </row>
    <row r="1657" spans="1:2" x14ac:dyDescent="0.25">
      <c r="A1657" s="61">
        <v>43019</v>
      </c>
      <c r="B1657" s="59">
        <v>2.35</v>
      </c>
    </row>
    <row r="1658" spans="1:2" x14ac:dyDescent="0.25">
      <c r="A1658" s="61">
        <v>43020</v>
      </c>
      <c r="B1658" s="59">
        <v>2.33</v>
      </c>
    </row>
    <row r="1659" spans="1:2" x14ac:dyDescent="0.25">
      <c r="A1659" s="61">
        <v>43021</v>
      </c>
      <c r="B1659" s="59">
        <v>2.2799999999999998</v>
      </c>
    </row>
    <row r="1660" spans="1:2" x14ac:dyDescent="0.25">
      <c r="A1660" s="61">
        <v>43024</v>
      </c>
      <c r="B1660" s="59">
        <v>2.2999999999999998</v>
      </c>
    </row>
    <row r="1661" spans="1:2" x14ac:dyDescent="0.25">
      <c r="A1661" s="61">
        <v>43025</v>
      </c>
      <c r="B1661" s="59">
        <v>2.2999999999999998</v>
      </c>
    </row>
    <row r="1662" spans="1:2" x14ac:dyDescent="0.25">
      <c r="A1662" s="61">
        <v>43026</v>
      </c>
      <c r="B1662" s="59">
        <v>2.34</v>
      </c>
    </row>
    <row r="1663" spans="1:2" x14ac:dyDescent="0.25">
      <c r="A1663" s="61">
        <v>43027</v>
      </c>
      <c r="B1663" s="59">
        <v>2.33</v>
      </c>
    </row>
    <row r="1664" spans="1:2" x14ac:dyDescent="0.25">
      <c r="A1664" s="61">
        <v>43028</v>
      </c>
      <c r="B1664" s="59">
        <v>2.39</v>
      </c>
    </row>
    <row r="1665" spans="1:2" x14ac:dyDescent="0.25">
      <c r="A1665" s="61">
        <v>43031</v>
      </c>
      <c r="B1665" s="59">
        <v>2.38</v>
      </c>
    </row>
    <row r="1666" spans="1:2" x14ac:dyDescent="0.25">
      <c r="A1666" s="61">
        <v>43032</v>
      </c>
      <c r="B1666" s="59">
        <v>2.42</v>
      </c>
    </row>
    <row r="1667" spans="1:2" x14ac:dyDescent="0.25">
      <c r="A1667" s="61">
        <v>43033</v>
      </c>
      <c r="B1667" s="59">
        <v>2.44</v>
      </c>
    </row>
    <row r="1668" spans="1:2" x14ac:dyDescent="0.25">
      <c r="A1668" s="61">
        <v>43034</v>
      </c>
      <c r="B1668" s="59">
        <v>2.46</v>
      </c>
    </row>
    <row r="1669" spans="1:2" x14ac:dyDescent="0.25">
      <c r="A1669" s="61">
        <v>43035</v>
      </c>
      <c r="B1669" s="59">
        <v>2.42</v>
      </c>
    </row>
    <row r="1670" spans="1:2" x14ac:dyDescent="0.25">
      <c r="A1670" s="61">
        <v>43038</v>
      </c>
      <c r="B1670" s="59">
        <v>2.37</v>
      </c>
    </row>
    <row r="1671" spans="1:2" x14ac:dyDescent="0.25">
      <c r="A1671" s="61">
        <v>43039</v>
      </c>
      <c r="B1671" s="59">
        <v>2.38</v>
      </c>
    </row>
    <row r="1672" spans="1:2" x14ac:dyDescent="0.25">
      <c r="A1672" s="61">
        <v>43040</v>
      </c>
      <c r="B1672" s="59">
        <v>2.37</v>
      </c>
    </row>
    <row r="1673" spans="1:2" x14ac:dyDescent="0.25">
      <c r="A1673" s="61">
        <v>43041</v>
      </c>
      <c r="B1673" s="59">
        <v>2.35</v>
      </c>
    </row>
    <row r="1674" spans="1:2" x14ac:dyDescent="0.25">
      <c r="A1674" s="61">
        <v>43042</v>
      </c>
      <c r="B1674" s="59">
        <v>2.34</v>
      </c>
    </row>
    <row r="1675" spans="1:2" x14ac:dyDescent="0.25">
      <c r="A1675" s="61">
        <v>43045</v>
      </c>
      <c r="B1675" s="59">
        <v>2.3199999999999998</v>
      </c>
    </row>
    <row r="1676" spans="1:2" x14ac:dyDescent="0.25">
      <c r="A1676" s="61">
        <v>43046</v>
      </c>
      <c r="B1676" s="59">
        <v>2.3199999999999998</v>
      </c>
    </row>
    <row r="1677" spans="1:2" x14ac:dyDescent="0.25">
      <c r="A1677" s="61">
        <v>43047</v>
      </c>
      <c r="B1677" s="59">
        <v>2.3199999999999998</v>
      </c>
    </row>
    <row r="1678" spans="1:2" x14ac:dyDescent="0.25">
      <c r="A1678" s="61">
        <v>43048</v>
      </c>
      <c r="B1678" s="59">
        <v>2.33</v>
      </c>
    </row>
    <row r="1679" spans="1:2" x14ac:dyDescent="0.25">
      <c r="A1679" s="61">
        <v>43049</v>
      </c>
      <c r="B1679" s="59">
        <v>2.4</v>
      </c>
    </row>
    <row r="1680" spans="1:2" x14ac:dyDescent="0.25">
      <c r="A1680" s="61">
        <v>43052</v>
      </c>
      <c r="B1680" s="59">
        <v>2.4</v>
      </c>
    </row>
    <row r="1681" spans="1:2" x14ac:dyDescent="0.25">
      <c r="A1681" s="61">
        <v>43053</v>
      </c>
      <c r="B1681" s="59">
        <v>2.38</v>
      </c>
    </row>
    <row r="1682" spans="1:2" x14ac:dyDescent="0.25">
      <c r="A1682" s="61">
        <v>43054</v>
      </c>
      <c r="B1682" s="59">
        <v>2.33</v>
      </c>
    </row>
    <row r="1683" spans="1:2" x14ac:dyDescent="0.25">
      <c r="A1683" s="61">
        <v>43055</v>
      </c>
      <c r="B1683" s="59">
        <v>2.37</v>
      </c>
    </row>
    <row r="1684" spans="1:2" x14ac:dyDescent="0.25">
      <c r="A1684" s="61">
        <v>43056</v>
      </c>
      <c r="B1684" s="59">
        <v>2.35</v>
      </c>
    </row>
    <row r="1685" spans="1:2" x14ac:dyDescent="0.25">
      <c r="A1685" s="61">
        <v>43059</v>
      </c>
      <c r="B1685" s="59">
        <v>2.37</v>
      </c>
    </row>
    <row r="1686" spans="1:2" x14ac:dyDescent="0.25">
      <c r="A1686" s="61">
        <v>43060</v>
      </c>
      <c r="B1686" s="59">
        <v>2.36</v>
      </c>
    </row>
    <row r="1687" spans="1:2" x14ac:dyDescent="0.25">
      <c r="A1687" s="61">
        <v>43061</v>
      </c>
      <c r="B1687" s="59">
        <v>2.3199999999999998</v>
      </c>
    </row>
    <row r="1688" spans="1:2" x14ac:dyDescent="0.25">
      <c r="A1688" s="61">
        <v>43062</v>
      </c>
      <c r="B1688" s="58">
        <v>0</v>
      </c>
    </row>
    <row r="1689" spans="1:2" x14ac:dyDescent="0.25">
      <c r="A1689" s="61">
        <v>43063</v>
      </c>
      <c r="B1689" s="59">
        <v>2.34</v>
      </c>
    </row>
    <row r="1690" spans="1:2" x14ac:dyDescent="0.25">
      <c r="A1690" s="61">
        <v>43066</v>
      </c>
      <c r="B1690" s="59">
        <v>2.3199999999999998</v>
      </c>
    </row>
    <row r="1691" spans="1:2" x14ac:dyDescent="0.25">
      <c r="A1691" s="61">
        <v>43067</v>
      </c>
      <c r="B1691" s="59">
        <v>2.34</v>
      </c>
    </row>
    <row r="1692" spans="1:2" x14ac:dyDescent="0.25">
      <c r="A1692" s="61">
        <v>43068</v>
      </c>
      <c r="B1692" s="59">
        <v>2.37</v>
      </c>
    </row>
    <row r="1693" spans="1:2" x14ac:dyDescent="0.25">
      <c r="A1693" s="61">
        <v>43069</v>
      </c>
      <c r="B1693" s="59">
        <v>2.42</v>
      </c>
    </row>
    <row r="1694" spans="1:2" x14ac:dyDescent="0.25">
      <c r="A1694" s="61">
        <v>43070</v>
      </c>
      <c r="B1694" s="59">
        <v>2.37</v>
      </c>
    </row>
    <row r="1695" spans="1:2" x14ac:dyDescent="0.25">
      <c r="A1695" s="61">
        <v>43073</v>
      </c>
      <c r="B1695" s="59">
        <v>2.37</v>
      </c>
    </row>
    <row r="1696" spans="1:2" x14ac:dyDescent="0.25">
      <c r="A1696" s="61">
        <v>43074</v>
      </c>
      <c r="B1696" s="59">
        <v>2.36</v>
      </c>
    </row>
    <row r="1697" spans="1:2" x14ac:dyDescent="0.25">
      <c r="A1697" s="61">
        <v>43075</v>
      </c>
      <c r="B1697" s="59">
        <v>2.33</v>
      </c>
    </row>
    <row r="1698" spans="1:2" x14ac:dyDescent="0.25">
      <c r="A1698" s="61">
        <v>43076</v>
      </c>
      <c r="B1698" s="59">
        <v>2.37</v>
      </c>
    </row>
    <row r="1699" spans="1:2" x14ac:dyDescent="0.25">
      <c r="A1699" s="61">
        <v>43077</v>
      </c>
      <c r="B1699" s="59">
        <v>2.38</v>
      </c>
    </row>
    <row r="1700" spans="1:2" x14ac:dyDescent="0.25">
      <c r="A1700" s="61">
        <v>43080</v>
      </c>
      <c r="B1700" s="59">
        <v>2.39</v>
      </c>
    </row>
    <row r="1701" spans="1:2" x14ac:dyDescent="0.25">
      <c r="A1701" s="61">
        <v>43081</v>
      </c>
      <c r="B1701" s="59">
        <v>2.4</v>
      </c>
    </row>
    <row r="1702" spans="1:2" x14ac:dyDescent="0.25">
      <c r="A1702" s="61">
        <v>43082</v>
      </c>
      <c r="B1702" s="59">
        <v>2.36</v>
      </c>
    </row>
    <row r="1703" spans="1:2" x14ac:dyDescent="0.25">
      <c r="A1703" s="61">
        <v>43083</v>
      </c>
      <c r="B1703" s="59">
        <v>2.35</v>
      </c>
    </row>
    <row r="1704" spans="1:2" x14ac:dyDescent="0.25">
      <c r="A1704" s="61">
        <v>43084</v>
      </c>
      <c r="B1704" s="59">
        <v>2.35</v>
      </c>
    </row>
    <row r="1705" spans="1:2" x14ac:dyDescent="0.25">
      <c r="A1705" s="61">
        <v>43087</v>
      </c>
      <c r="B1705" s="59">
        <v>2.39</v>
      </c>
    </row>
    <row r="1706" spans="1:2" x14ac:dyDescent="0.25">
      <c r="A1706" s="61">
        <v>43088</v>
      </c>
      <c r="B1706" s="59">
        <v>2.46</v>
      </c>
    </row>
    <row r="1707" spans="1:2" x14ac:dyDescent="0.25">
      <c r="A1707" s="61">
        <v>43089</v>
      </c>
      <c r="B1707" s="59">
        <v>2.4900000000000002</v>
      </c>
    </row>
    <row r="1708" spans="1:2" x14ac:dyDescent="0.25">
      <c r="A1708" s="61">
        <v>43090</v>
      </c>
      <c r="B1708" s="59">
        <v>2.48</v>
      </c>
    </row>
    <row r="1709" spans="1:2" x14ac:dyDescent="0.25">
      <c r="A1709" s="61">
        <v>43091</v>
      </c>
      <c r="B1709" s="59">
        <v>2.48</v>
      </c>
    </row>
    <row r="1710" spans="1:2" x14ac:dyDescent="0.25">
      <c r="A1710" s="61">
        <v>43094</v>
      </c>
      <c r="B1710" s="58">
        <v>0</v>
      </c>
    </row>
    <row r="1711" spans="1:2" x14ac:dyDescent="0.25">
      <c r="A1711" s="61">
        <v>43095</v>
      </c>
      <c r="B1711" s="59">
        <v>2.4700000000000002</v>
      </c>
    </row>
    <row r="1712" spans="1:2" x14ac:dyDescent="0.25">
      <c r="A1712" s="61">
        <v>43096</v>
      </c>
      <c r="B1712" s="59">
        <v>2.42</v>
      </c>
    </row>
    <row r="1713" spans="1:2" x14ac:dyDescent="0.25">
      <c r="A1713" s="61">
        <v>43097</v>
      </c>
      <c r="B1713" s="59">
        <v>2.4300000000000002</v>
      </c>
    </row>
    <row r="1714" spans="1:2" x14ac:dyDescent="0.25">
      <c r="A1714" s="61">
        <v>43098</v>
      </c>
      <c r="B1714" s="59">
        <v>2.4</v>
      </c>
    </row>
    <row r="1715" spans="1:2" x14ac:dyDescent="0.25">
      <c r="A1715" s="61">
        <v>43101</v>
      </c>
      <c r="B1715" s="58">
        <v>0</v>
      </c>
    </row>
    <row r="1716" spans="1:2" x14ac:dyDescent="0.25">
      <c r="A1716" s="61">
        <v>43102</v>
      </c>
      <c r="B1716" s="59">
        <v>2.46</v>
      </c>
    </row>
    <row r="1717" spans="1:2" x14ac:dyDescent="0.25">
      <c r="A1717" s="61">
        <v>43103</v>
      </c>
      <c r="B1717" s="59">
        <v>2.44</v>
      </c>
    </row>
    <row r="1718" spans="1:2" x14ac:dyDescent="0.25">
      <c r="A1718" s="61">
        <v>43104</v>
      </c>
      <c r="B1718" s="59">
        <v>2.46</v>
      </c>
    </row>
    <row r="1719" spans="1:2" x14ac:dyDescent="0.25">
      <c r="A1719" s="61">
        <v>43105</v>
      </c>
      <c r="B1719" s="59">
        <v>2.4700000000000002</v>
      </c>
    </row>
    <row r="1720" spans="1:2" x14ac:dyDescent="0.25">
      <c r="A1720" s="61">
        <v>43108</v>
      </c>
      <c r="B1720" s="59">
        <v>2.4900000000000002</v>
      </c>
    </row>
    <row r="1721" spans="1:2" x14ac:dyDescent="0.25">
      <c r="A1721" s="61">
        <v>43109</v>
      </c>
      <c r="B1721" s="59">
        <v>2.5499999999999998</v>
      </c>
    </row>
    <row r="1722" spans="1:2" x14ac:dyDescent="0.25">
      <c r="A1722" s="61">
        <v>43110</v>
      </c>
      <c r="B1722" s="59">
        <v>2.5499999999999998</v>
      </c>
    </row>
    <row r="1723" spans="1:2" x14ac:dyDescent="0.25">
      <c r="A1723" s="61">
        <v>43111</v>
      </c>
      <c r="B1723" s="59">
        <v>2.54</v>
      </c>
    </row>
    <row r="1724" spans="1:2" x14ac:dyDescent="0.25">
      <c r="A1724" s="61">
        <v>43112</v>
      </c>
      <c r="B1724" s="59">
        <v>2.5499999999999998</v>
      </c>
    </row>
    <row r="1725" spans="1:2" x14ac:dyDescent="0.25">
      <c r="A1725" s="61">
        <v>43115</v>
      </c>
      <c r="B1725" s="58">
        <v>0</v>
      </c>
    </row>
    <row r="1726" spans="1:2" x14ac:dyDescent="0.25">
      <c r="A1726" s="61">
        <v>43116</v>
      </c>
      <c r="B1726" s="59">
        <v>2.54</v>
      </c>
    </row>
    <row r="1727" spans="1:2" x14ac:dyDescent="0.25">
      <c r="A1727" s="61">
        <v>43117</v>
      </c>
      <c r="B1727" s="59">
        <v>2.57</v>
      </c>
    </row>
    <row r="1728" spans="1:2" x14ac:dyDescent="0.25">
      <c r="A1728" s="61">
        <v>43118</v>
      </c>
      <c r="B1728" s="59">
        <v>2.62</v>
      </c>
    </row>
    <row r="1729" spans="1:2" x14ac:dyDescent="0.25">
      <c r="A1729" s="61">
        <v>43119</v>
      </c>
      <c r="B1729" s="59">
        <v>2.64</v>
      </c>
    </row>
    <row r="1730" spans="1:2" x14ac:dyDescent="0.25">
      <c r="A1730" s="61">
        <v>43122</v>
      </c>
      <c r="B1730" s="59">
        <v>2.66</v>
      </c>
    </row>
    <row r="1731" spans="1:2" x14ac:dyDescent="0.25">
      <c r="A1731" s="61">
        <v>43123</v>
      </c>
      <c r="B1731" s="59">
        <v>2.63</v>
      </c>
    </row>
    <row r="1732" spans="1:2" x14ac:dyDescent="0.25">
      <c r="A1732" s="61">
        <v>43124</v>
      </c>
      <c r="B1732" s="59">
        <v>2.65</v>
      </c>
    </row>
    <row r="1733" spans="1:2" x14ac:dyDescent="0.25">
      <c r="A1733" s="61">
        <v>43125</v>
      </c>
      <c r="B1733" s="59">
        <v>2.63</v>
      </c>
    </row>
    <row r="1734" spans="1:2" x14ac:dyDescent="0.25">
      <c r="A1734" s="61">
        <v>43126</v>
      </c>
      <c r="B1734" s="59">
        <v>2.66</v>
      </c>
    </row>
    <row r="1735" spans="1:2" x14ac:dyDescent="0.25">
      <c r="A1735" s="61">
        <v>43129</v>
      </c>
      <c r="B1735" s="59">
        <v>2.7</v>
      </c>
    </row>
    <row r="1736" spans="1:2" x14ac:dyDescent="0.25">
      <c r="A1736" s="61">
        <v>43130</v>
      </c>
      <c r="B1736" s="59">
        <v>2.73</v>
      </c>
    </row>
    <row r="1737" spans="1:2" x14ac:dyDescent="0.25">
      <c r="A1737" s="61">
        <v>43131</v>
      </c>
      <c r="B1737" s="59">
        <v>2.72</v>
      </c>
    </row>
    <row r="1738" spans="1:2" x14ac:dyDescent="0.25">
      <c r="A1738" s="61">
        <v>43132</v>
      </c>
      <c r="B1738" s="59">
        <v>2.78</v>
      </c>
    </row>
    <row r="1739" spans="1:2" x14ac:dyDescent="0.25">
      <c r="A1739" s="61">
        <v>43133</v>
      </c>
      <c r="B1739" s="59">
        <v>2.84</v>
      </c>
    </row>
    <row r="1740" spans="1:2" x14ac:dyDescent="0.25">
      <c r="A1740" s="61">
        <v>43136</v>
      </c>
      <c r="B1740" s="59">
        <v>2.77</v>
      </c>
    </row>
    <row r="1741" spans="1:2" x14ac:dyDescent="0.25">
      <c r="A1741" s="61">
        <v>43137</v>
      </c>
      <c r="B1741" s="59">
        <v>2.79</v>
      </c>
    </row>
    <row r="1742" spans="1:2" x14ac:dyDescent="0.25">
      <c r="A1742" s="61">
        <v>43138</v>
      </c>
      <c r="B1742" s="59">
        <v>2.84</v>
      </c>
    </row>
    <row r="1743" spans="1:2" x14ac:dyDescent="0.25">
      <c r="A1743" s="61">
        <v>43139</v>
      </c>
      <c r="B1743" s="59">
        <v>2.85</v>
      </c>
    </row>
    <row r="1744" spans="1:2" x14ac:dyDescent="0.25">
      <c r="A1744" s="61">
        <v>43140</v>
      </c>
      <c r="B1744" s="59">
        <v>2.83</v>
      </c>
    </row>
    <row r="1745" spans="1:2" x14ac:dyDescent="0.25">
      <c r="A1745" s="61">
        <v>43143</v>
      </c>
      <c r="B1745" s="59">
        <v>2.86</v>
      </c>
    </row>
    <row r="1746" spans="1:2" x14ac:dyDescent="0.25">
      <c r="A1746" s="61">
        <v>43144</v>
      </c>
      <c r="B1746" s="59">
        <v>2.83</v>
      </c>
    </row>
    <row r="1747" spans="1:2" x14ac:dyDescent="0.25">
      <c r="A1747" s="61">
        <v>43145</v>
      </c>
      <c r="B1747" s="59">
        <v>2.91</v>
      </c>
    </row>
    <row r="1748" spans="1:2" x14ac:dyDescent="0.25">
      <c r="A1748" s="61">
        <v>43146</v>
      </c>
      <c r="B1748" s="59">
        <v>2.9</v>
      </c>
    </row>
    <row r="1749" spans="1:2" x14ac:dyDescent="0.25">
      <c r="A1749" s="61">
        <v>43147</v>
      </c>
      <c r="B1749" s="59">
        <v>2.87</v>
      </c>
    </row>
    <row r="1750" spans="1:2" x14ac:dyDescent="0.25">
      <c r="A1750" s="61">
        <v>43150</v>
      </c>
      <c r="B1750" s="58">
        <v>0</v>
      </c>
    </row>
    <row r="1751" spans="1:2" x14ac:dyDescent="0.25">
      <c r="A1751" s="61">
        <v>43151</v>
      </c>
      <c r="B1751" s="59">
        <v>2.88</v>
      </c>
    </row>
    <row r="1752" spans="1:2" x14ac:dyDescent="0.25">
      <c r="A1752" s="61">
        <v>43152</v>
      </c>
      <c r="B1752" s="59">
        <v>2.94</v>
      </c>
    </row>
    <row r="1753" spans="1:2" x14ac:dyDescent="0.25">
      <c r="A1753" s="61">
        <v>43153</v>
      </c>
      <c r="B1753" s="59">
        <v>2.92</v>
      </c>
    </row>
    <row r="1754" spans="1:2" x14ac:dyDescent="0.25">
      <c r="A1754" s="61">
        <v>43154</v>
      </c>
      <c r="B1754" s="59">
        <v>2.88</v>
      </c>
    </row>
    <row r="1755" spans="1:2" x14ac:dyDescent="0.25">
      <c r="A1755" s="61">
        <v>43157</v>
      </c>
      <c r="B1755" s="59">
        <v>2.86</v>
      </c>
    </row>
    <row r="1756" spans="1:2" x14ac:dyDescent="0.25">
      <c r="A1756" s="61">
        <v>43158</v>
      </c>
      <c r="B1756" s="59">
        <v>2.9</v>
      </c>
    </row>
    <row r="1757" spans="1:2" x14ac:dyDescent="0.25">
      <c r="A1757" s="61">
        <v>43159</v>
      </c>
      <c r="B1757" s="59">
        <v>2.87</v>
      </c>
    </row>
    <row r="1758" spans="1:2" x14ac:dyDescent="0.25">
      <c r="A1758" s="61">
        <v>43160</v>
      </c>
      <c r="B1758" s="59">
        <v>2.81</v>
      </c>
    </row>
    <row r="1759" spans="1:2" x14ac:dyDescent="0.25">
      <c r="A1759" s="61">
        <v>43161</v>
      </c>
      <c r="B1759" s="59">
        <v>2.86</v>
      </c>
    </row>
    <row r="1760" spans="1:2" x14ac:dyDescent="0.25">
      <c r="A1760" s="61">
        <v>43164</v>
      </c>
      <c r="B1760" s="59">
        <v>2.88</v>
      </c>
    </row>
    <row r="1761" spans="1:2" x14ac:dyDescent="0.25">
      <c r="A1761" s="61">
        <v>43165</v>
      </c>
      <c r="B1761" s="59">
        <v>2.88</v>
      </c>
    </row>
    <row r="1762" spans="1:2" x14ac:dyDescent="0.25">
      <c r="A1762" s="61">
        <v>43166</v>
      </c>
      <c r="B1762" s="59">
        <v>2.89</v>
      </c>
    </row>
    <row r="1763" spans="1:2" x14ac:dyDescent="0.25">
      <c r="A1763" s="61">
        <v>43167</v>
      </c>
      <c r="B1763" s="59">
        <v>2.86</v>
      </c>
    </row>
    <row r="1764" spans="1:2" x14ac:dyDescent="0.25">
      <c r="A1764" s="61">
        <v>43168</v>
      </c>
      <c r="B1764" s="59">
        <v>2.9</v>
      </c>
    </row>
    <row r="1765" spans="1:2" x14ac:dyDescent="0.25">
      <c r="A1765" s="61">
        <v>43171</v>
      </c>
      <c r="B1765" s="59">
        <v>2.87</v>
      </c>
    </row>
    <row r="1766" spans="1:2" x14ac:dyDescent="0.25">
      <c r="A1766" s="61">
        <v>43172</v>
      </c>
      <c r="B1766" s="59">
        <v>2.84</v>
      </c>
    </row>
    <row r="1767" spans="1:2" x14ac:dyDescent="0.25">
      <c r="A1767" s="61">
        <v>43173</v>
      </c>
      <c r="B1767" s="59">
        <v>2.81</v>
      </c>
    </row>
    <row r="1768" spans="1:2" x14ac:dyDescent="0.25">
      <c r="A1768" s="61">
        <v>43174</v>
      </c>
      <c r="B1768" s="59">
        <v>2.82</v>
      </c>
    </row>
    <row r="1769" spans="1:2" x14ac:dyDescent="0.25">
      <c r="A1769" s="61">
        <v>43175</v>
      </c>
      <c r="B1769" s="59">
        <v>2.85</v>
      </c>
    </row>
    <row r="1770" spans="1:2" x14ac:dyDescent="0.25">
      <c r="A1770" s="61">
        <v>43178</v>
      </c>
      <c r="B1770" s="59">
        <v>2.85</v>
      </c>
    </row>
    <row r="1771" spans="1:2" x14ac:dyDescent="0.25">
      <c r="A1771" s="61">
        <v>43179</v>
      </c>
      <c r="B1771" s="59">
        <v>2.89</v>
      </c>
    </row>
    <row r="1772" spans="1:2" x14ac:dyDescent="0.25">
      <c r="A1772" s="61">
        <v>43180</v>
      </c>
      <c r="B1772" s="59">
        <v>2.89</v>
      </c>
    </row>
    <row r="1773" spans="1:2" x14ac:dyDescent="0.25">
      <c r="A1773" s="61">
        <v>43181</v>
      </c>
      <c r="B1773" s="59">
        <v>2.83</v>
      </c>
    </row>
    <row r="1774" spans="1:2" x14ac:dyDescent="0.25">
      <c r="A1774" s="61">
        <v>43182</v>
      </c>
      <c r="B1774" s="59">
        <v>2.82</v>
      </c>
    </row>
    <row r="1775" spans="1:2" x14ac:dyDescent="0.25">
      <c r="A1775" s="61">
        <v>43185</v>
      </c>
      <c r="B1775" s="59">
        <v>2.85</v>
      </c>
    </row>
    <row r="1776" spans="1:2" x14ac:dyDescent="0.25">
      <c r="A1776" s="61">
        <v>43186</v>
      </c>
      <c r="B1776" s="59">
        <v>2.78</v>
      </c>
    </row>
    <row r="1777" spans="1:2" x14ac:dyDescent="0.25">
      <c r="A1777" s="61">
        <v>43187</v>
      </c>
      <c r="B1777" s="59">
        <v>2.77</v>
      </c>
    </row>
    <row r="1778" spans="1:2" x14ac:dyDescent="0.25">
      <c r="A1778" s="61">
        <v>43188</v>
      </c>
      <c r="B1778" s="59">
        <v>2.74</v>
      </c>
    </row>
    <row r="1779" spans="1:2" x14ac:dyDescent="0.25">
      <c r="A1779" s="61">
        <v>43189</v>
      </c>
      <c r="B1779" s="58">
        <v>0</v>
      </c>
    </row>
    <row r="1780" spans="1:2" x14ac:dyDescent="0.25">
      <c r="A1780" s="61">
        <v>43192</v>
      </c>
      <c r="B1780" s="59">
        <v>2.73</v>
      </c>
    </row>
    <row r="1781" spans="1:2" x14ac:dyDescent="0.25">
      <c r="A1781" s="61">
        <v>43193</v>
      </c>
      <c r="B1781" s="59">
        <v>2.79</v>
      </c>
    </row>
    <row r="1782" spans="1:2" x14ac:dyDescent="0.25">
      <c r="A1782" s="61">
        <v>43194</v>
      </c>
      <c r="B1782" s="59">
        <v>2.79</v>
      </c>
    </row>
    <row r="1783" spans="1:2" x14ac:dyDescent="0.25">
      <c r="A1783" s="61">
        <v>43195</v>
      </c>
      <c r="B1783" s="59">
        <v>2.83</v>
      </c>
    </row>
    <row r="1784" spans="1:2" x14ac:dyDescent="0.25">
      <c r="A1784" s="61">
        <v>43196</v>
      </c>
      <c r="B1784" s="59">
        <v>2.77</v>
      </c>
    </row>
    <row r="1785" spans="1:2" x14ac:dyDescent="0.25">
      <c r="A1785" s="61">
        <v>43199</v>
      </c>
      <c r="B1785" s="59">
        <v>2.78</v>
      </c>
    </row>
    <row r="1786" spans="1:2" x14ac:dyDescent="0.25">
      <c r="A1786" s="61">
        <v>43200</v>
      </c>
      <c r="B1786" s="59">
        <v>2.8</v>
      </c>
    </row>
    <row r="1787" spans="1:2" x14ac:dyDescent="0.25">
      <c r="A1787" s="61">
        <v>43201</v>
      </c>
      <c r="B1787" s="59">
        <v>2.79</v>
      </c>
    </row>
    <row r="1788" spans="1:2" x14ac:dyDescent="0.25">
      <c r="A1788" s="61">
        <v>43202</v>
      </c>
      <c r="B1788" s="59">
        <v>2.83</v>
      </c>
    </row>
    <row r="1789" spans="1:2" x14ac:dyDescent="0.25">
      <c r="A1789" s="61">
        <v>43203</v>
      </c>
      <c r="B1789" s="59">
        <v>2.82</v>
      </c>
    </row>
    <row r="1790" spans="1:2" x14ac:dyDescent="0.25">
      <c r="A1790" s="61">
        <v>43206</v>
      </c>
      <c r="B1790" s="59">
        <v>2.83</v>
      </c>
    </row>
    <row r="1791" spans="1:2" x14ac:dyDescent="0.25">
      <c r="A1791" s="61">
        <v>43207</v>
      </c>
      <c r="B1791" s="59">
        <v>2.82</v>
      </c>
    </row>
    <row r="1792" spans="1:2" x14ac:dyDescent="0.25">
      <c r="A1792" s="61">
        <v>43208</v>
      </c>
      <c r="B1792" s="59">
        <v>2.87</v>
      </c>
    </row>
    <row r="1793" spans="1:2" x14ac:dyDescent="0.25">
      <c r="A1793" s="61">
        <v>43209</v>
      </c>
      <c r="B1793" s="59">
        <v>2.92</v>
      </c>
    </row>
    <row r="1794" spans="1:2" x14ac:dyDescent="0.25">
      <c r="A1794" s="61">
        <v>43210</v>
      </c>
      <c r="B1794" s="59">
        <v>2.96</v>
      </c>
    </row>
    <row r="1795" spans="1:2" x14ac:dyDescent="0.25">
      <c r="A1795" s="61">
        <v>43213</v>
      </c>
      <c r="B1795" s="59">
        <v>2.98</v>
      </c>
    </row>
    <row r="1796" spans="1:2" x14ac:dyDescent="0.25">
      <c r="A1796" s="61">
        <v>43214</v>
      </c>
      <c r="B1796" s="59">
        <v>3</v>
      </c>
    </row>
    <row r="1797" spans="1:2" x14ac:dyDescent="0.25">
      <c r="A1797" s="61">
        <v>43215</v>
      </c>
      <c r="B1797" s="59">
        <v>3.03</v>
      </c>
    </row>
    <row r="1798" spans="1:2" x14ac:dyDescent="0.25">
      <c r="A1798" s="61">
        <v>43216</v>
      </c>
      <c r="B1798" s="59">
        <v>3</v>
      </c>
    </row>
    <row r="1799" spans="1:2" x14ac:dyDescent="0.25">
      <c r="A1799" s="61">
        <v>43217</v>
      </c>
      <c r="B1799" s="59">
        <v>2.96</v>
      </c>
    </row>
    <row r="1800" spans="1:2" x14ac:dyDescent="0.25">
      <c r="A1800" s="61">
        <v>43220</v>
      </c>
      <c r="B1800" s="59">
        <v>2.95</v>
      </c>
    </row>
    <row r="1801" spans="1:2" x14ac:dyDescent="0.25">
      <c r="A1801" s="61">
        <v>43221</v>
      </c>
      <c r="B1801" s="59">
        <v>2.97</v>
      </c>
    </row>
    <row r="1802" spans="1:2" x14ac:dyDescent="0.25">
      <c r="A1802" s="61">
        <v>43222</v>
      </c>
      <c r="B1802" s="59">
        <v>2.97</v>
      </c>
    </row>
    <row r="1803" spans="1:2" x14ac:dyDescent="0.25">
      <c r="A1803" s="61">
        <v>43223</v>
      </c>
      <c r="B1803" s="59">
        <v>2.94</v>
      </c>
    </row>
    <row r="1804" spans="1:2" x14ac:dyDescent="0.25">
      <c r="A1804" s="61">
        <v>43224</v>
      </c>
      <c r="B1804" s="59">
        <v>2.95</v>
      </c>
    </row>
    <row r="1805" spans="1:2" x14ac:dyDescent="0.25">
      <c r="A1805" s="61">
        <v>43227</v>
      </c>
      <c r="B1805" s="59">
        <v>2.95</v>
      </c>
    </row>
    <row r="1806" spans="1:2" x14ac:dyDescent="0.25">
      <c r="A1806" s="61">
        <v>43228</v>
      </c>
      <c r="B1806" s="59">
        <v>2.97</v>
      </c>
    </row>
    <row r="1807" spans="1:2" x14ac:dyDescent="0.25">
      <c r="A1807" s="61">
        <v>43229</v>
      </c>
      <c r="B1807" s="59">
        <v>3</v>
      </c>
    </row>
    <row r="1808" spans="1:2" x14ac:dyDescent="0.25">
      <c r="A1808" s="61">
        <v>43230</v>
      </c>
      <c r="B1808" s="59">
        <v>2.97</v>
      </c>
    </row>
    <row r="1809" spans="1:2" x14ac:dyDescent="0.25">
      <c r="A1809" s="61">
        <v>43231</v>
      </c>
      <c r="B1809" s="59">
        <v>2.97</v>
      </c>
    </row>
    <row r="1810" spans="1:2" x14ac:dyDescent="0.25">
      <c r="A1810" s="61">
        <v>43234</v>
      </c>
      <c r="B1810" s="59">
        <v>3</v>
      </c>
    </row>
    <row r="1811" spans="1:2" x14ac:dyDescent="0.25">
      <c r="A1811" s="61">
        <v>43235</v>
      </c>
      <c r="B1811" s="59">
        <v>3.08</v>
      </c>
    </row>
    <row r="1812" spans="1:2" x14ac:dyDescent="0.25">
      <c r="A1812" s="61">
        <v>43236</v>
      </c>
      <c r="B1812" s="59">
        <v>3.09</v>
      </c>
    </row>
    <row r="1813" spans="1:2" x14ac:dyDescent="0.25">
      <c r="A1813" s="61">
        <v>43237</v>
      </c>
      <c r="B1813" s="59">
        <v>3.11</v>
      </c>
    </row>
    <row r="1814" spans="1:2" x14ac:dyDescent="0.25">
      <c r="A1814" s="61">
        <v>43238</v>
      </c>
      <c r="B1814" s="59">
        <v>3.06</v>
      </c>
    </row>
    <row r="1815" spans="1:2" x14ac:dyDescent="0.25">
      <c r="A1815" s="61">
        <v>43241</v>
      </c>
      <c r="B1815" s="59">
        <v>3.06</v>
      </c>
    </row>
    <row r="1816" spans="1:2" x14ac:dyDescent="0.25">
      <c r="A1816" s="61">
        <v>43242</v>
      </c>
      <c r="B1816" s="59">
        <v>3.06</v>
      </c>
    </row>
    <row r="1817" spans="1:2" x14ac:dyDescent="0.25">
      <c r="A1817" s="61">
        <v>43243</v>
      </c>
      <c r="B1817" s="59">
        <v>3.01</v>
      </c>
    </row>
    <row r="1818" spans="1:2" x14ac:dyDescent="0.25">
      <c r="A1818" s="61">
        <v>43244</v>
      </c>
      <c r="B1818" s="59">
        <v>2.98</v>
      </c>
    </row>
    <row r="1819" spans="1:2" x14ac:dyDescent="0.25">
      <c r="A1819" s="61">
        <v>43245</v>
      </c>
      <c r="B1819" s="59">
        <v>2.93</v>
      </c>
    </row>
    <row r="1820" spans="1:2" x14ac:dyDescent="0.25">
      <c r="A1820" s="61">
        <v>43248</v>
      </c>
      <c r="B1820" s="58">
        <v>0</v>
      </c>
    </row>
    <row r="1821" spans="1:2" x14ac:dyDescent="0.25">
      <c r="A1821" s="61">
        <v>43249</v>
      </c>
      <c r="B1821" s="59">
        <v>2.77</v>
      </c>
    </row>
    <row r="1822" spans="1:2" x14ac:dyDescent="0.25">
      <c r="A1822" s="61">
        <v>43250</v>
      </c>
      <c r="B1822" s="59">
        <v>2.84</v>
      </c>
    </row>
    <row r="1823" spans="1:2" x14ac:dyDescent="0.25">
      <c r="A1823" s="61">
        <v>43251</v>
      </c>
      <c r="B1823" s="59">
        <v>2.83</v>
      </c>
    </row>
    <row r="1824" spans="1:2" x14ac:dyDescent="0.25">
      <c r="A1824" s="61">
        <v>43252</v>
      </c>
      <c r="B1824" s="59">
        <v>2.89</v>
      </c>
    </row>
    <row r="1825" spans="1:2" x14ac:dyDescent="0.25">
      <c r="A1825" s="61">
        <v>43255</v>
      </c>
      <c r="B1825" s="59">
        <v>2.94</v>
      </c>
    </row>
    <row r="1826" spans="1:2" x14ac:dyDescent="0.25">
      <c r="A1826" s="61">
        <v>43256</v>
      </c>
      <c r="B1826" s="59">
        <v>2.92</v>
      </c>
    </row>
    <row r="1827" spans="1:2" x14ac:dyDescent="0.25">
      <c r="A1827" s="61">
        <v>43257</v>
      </c>
      <c r="B1827" s="59">
        <v>2.97</v>
      </c>
    </row>
    <row r="1828" spans="1:2" x14ac:dyDescent="0.25">
      <c r="A1828" s="61">
        <v>43258</v>
      </c>
      <c r="B1828" s="59">
        <v>2.93</v>
      </c>
    </row>
    <row r="1829" spans="1:2" x14ac:dyDescent="0.25">
      <c r="A1829" s="61">
        <v>43259</v>
      </c>
      <c r="B1829" s="59">
        <v>2.93</v>
      </c>
    </row>
    <row r="1830" spans="1:2" x14ac:dyDescent="0.25">
      <c r="A1830" s="61">
        <v>43262</v>
      </c>
      <c r="B1830" s="59">
        <v>2.96</v>
      </c>
    </row>
    <row r="1831" spans="1:2" x14ac:dyDescent="0.25">
      <c r="A1831" s="61">
        <v>43263</v>
      </c>
      <c r="B1831" s="59">
        <v>2.96</v>
      </c>
    </row>
    <row r="1832" spans="1:2" x14ac:dyDescent="0.25">
      <c r="A1832" s="61">
        <v>43264</v>
      </c>
      <c r="B1832" s="59">
        <v>2.98</v>
      </c>
    </row>
    <row r="1833" spans="1:2" x14ac:dyDescent="0.25">
      <c r="A1833" s="61">
        <v>43265</v>
      </c>
      <c r="B1833" s="59">
        <v>2.94</v>
      </c>
    </row>
    <row r="1834" spans="1:2" x14ac:dyDescent="0.25">
      <c r="A1834" s="61">
        <v>43266</v>
      </c>
      <c r="B1834" s="59">
        <v>2.93</v>
      </c>
    </row>
    <row r="1835" spans="1:2" x14ac:dyDescent="0.25">
      <c r="A1835" s="61">
        <v>43269</v>
      </c>
      <c r="B1835" s="59">
        <v>2.92</v>
      </c>
    </row>
    <row r="1836" spans="1:2" x14ac:dyDescent="0.25">
      <c r="A1836" s="61">
        <v>43270</v>
      </c>
      <c r="B1836" s="59">
        <v>2.89</v>
      </c>
    </row>
    <row r="1837" spans="1:2" x14ac:dyDescent="0.25">
      <c r="A1837" s="61">
        <v>43271</v>
      </c>
      <c r="B1837" s="59">
        <v>2.93</v>
      </c>
    </row>
    <row r="1838" spans="1:2" x14ac:dyDescent="0.25">
      <c r="A1838" s="61">
        <v>43272</v>
      </c>
      <c r="B1838" s="59">
        <v>2.9</v>
      </c>
    </row>
    <row r="1839" spans="1:2" x14ac:dyDescent="0.25">
      <c r="A1839" s="61">
        <v>43273</v>
      </c>
      <c r="B1839" s="59">
        <v>2.9</v>
      </c>
    </row>
    <row r="1840" spans="1:2" x14ac:dyDescent="0.25">
      <c r="A1840" s="61">
        <v>43276</v>
      </c>
      <c r="B1840" s="59">
        <v>2.87</v>
      </c>
    </row>
    <row r="1841" spans="1:2" x14ac:dyDescent="0.25">
      <c r="A1841" s="61">
        <v>43277</v>
      </c>
      <c r="B1841" s="59">
        <v>2.88</v>
      </c>
    </row>
    <row r="1842" spans="1:2" x14ac:dyDescent="0.25">
      <c r="A1842" s="61">
        <v>43278</v>
      </c>
      <c r="B1842" s="59">
        <v>2.83</v>
      </c>
    </row>
    <row r="1843" spans="1:2" x14ac:dyDescent="0.25">
      <c r="A1843" s="61">
        <v>43279</v>
      </c>
      <c r="B1843" s="59">
        <v>2.84</v>
      </c>
    </row>
    <row r="1844" spans="1:2" x14ac:dyDescent="0.25">
      <c r="A1844" s="61">
        <v>43280</v>
      </c>
      <c r="B1844" s="59">
        <v>2.85</v>
      </c>
    </row>
    <row r="1845" spans="1:2" x14ac:dyDescent="0.25">
      <c r="A1845" s="61">
        <v>43283</v>
      </c>
      <c r="B1845" s="59">
        <v>2.87</v>
      </c>
    </row>
    <row r="1846" spans="1:2" x14ac:dyDescent="0.25">
      <c r="A1846" s="61">
        <v>43284</v>
      </c>
      <c r="B1846" s="59">
        <v>2.83</v>
      </c>
    </row>
    <row r="1847" spans="1:2" x14ac:dyDescent="0.25">
      <c r="A1847" s="61">
        <v>43285</v>
      </c>
      <c r="B1847" s="58">
        <v>0</v>
      </c>
    </row>
    <row r="1848" spans="1:2" x14ac:dyDescent="0.25">
      <c r="A1848" s="61">
        <v>43286</v>
      </c>
      <c r="B1848" s="59">
        <v>2.84</v>
      </c>
    </row>
    <row r="1849" spans="1:2" x14ac:dyDescent="0.25">
      <c r="A1849" s="61">
        <v>43287</v>
      </c>
      <c r="B1849" s="59">
        <v>2.82</v>
      </c>
    </row>
    <row r="1850" spans="1:2" x14ac:dyDescent="0.25">
      <c r="A1850" s="61">
        <v>43290</v>
      </c>
      <c r="B1850" s="59">
        <v>2.86</v>
      </c>
    </row>
    <row r="1851" spans="1:2" x14ac:dyDescent="0.25">
      <c r="A1851" s="61">
        <v>43291</v>
      </c>
      <c r="B1851" s="59">
        <v>2.87</v>
      </c>
    </row>
    <row r="1852" spans="1:2" x14ac:dyDescent="0.25">
      <c r="A1852" s="61">
        <v>43292</v>
      </c>
      <c r="B1852" s="59">
        <v>2.85</v>
      </c>
    </row>
    <row r="1853" spans="1:2" x14ac:dyDescent="0.25">
      <c r="A1853" s="61">
        <v>43293</v>
      </c>
      <c r="B1853" s="59">
        <v>2.85</v>
      </c>
    </row>
    <row r="1854" spans="1:2" x14ac:dyDescent="0.25">
      <c r="A1854" s="61">
        <v>43294</v>
      </c>
      <c r="B1854" s="59">
        <v>2.83</v>
      </c>
    </row>
    <row r="1855" spans="1:2" x14ac:dyDescent="0.25">
      <c r="A1855" s="61">
        <v>43297</v>
      </c>
      <c r="B1855" s="59">
        <v>2.85</v>
      </c>
    </row>
    <row r="1856" spans="1:2" x14ac:dyDescent="0.25">
      <c r="A1856" s="61">
        <v>43298</v>
      </c>
      <c r="B1856" s="59">
        <v>2.86</v>
      </c>
    </row>
    <row r="1857" spans="1:2" x14ac:dyDescent="0.25">
      <c r="A1857" s="61">
        <v>43299</v>
      </c>
      <c r="B1857" s="59">
        <v>2.88</v>
      </c>
    </row>
    <row r="1858" spans="1:2" x14ac:dyDescent="0.25">
      <c r="A1858" s="61">
        <v>43300</v>
      </c>
      <c r="B1858" s="59">
        <v>2.84</v>
      </c>
    </row>
    <row r="1859" spans="1:2" x14ac:dyDescent="0.25">
      <c r="A1859" s="61">
        <v>43301</v>
      </c>
      <c r="B1859" s="59">
        <v>2.89</v>
      </c>
    </row>
    <row r="1860" spans="1:2" x14ac:dyDescent="0.25">
      <c r="A1860" s="61">
        <v>43304</v>
      </c>
      <c r="B1860" s="59">
        <v>2.96</v>
      </c>
    </row>
    <row r="1861" spans="1:2" x14ac:dyDescent="0.25">
      <c r="A1861" s="61">
        <v>43305</v>
      </c>
      <c r="B1861" s="59">
        <v>2.95</v>
      </c>
    </row>
    <row r="1862" spans="1:2" x14ac:dyDescent="0.25">
      <c r="A1862" s="61">
        <v>43306</v>
      </c>
      <c r="B1862" s="59">
        <v>2.94</v>
      </c>
    </row>
    <row r="1863" spans="1:2" x14ac:dyDescent="0.25">
      <c r="A1863" s="61">
        <v>43307</v>
      </c>
      <c r="B1863" s="59">
        <v>2.98</v>
      </c>
    </row>
    <row r="1864" spans="1:2" x14ac:dyDescent="0.25">
      <c r="A1864" s="61">
        <v>43308</v>
      </c>
      <c r="B1864" s="59">
        <v>2.96</v>
      </c>
    </row>
    <row r="1865" spans="1:2" x14ac:dyDescent="0.25">
      <c r="A1865" s="61">
        <v>43311</v>
      </c>
      <c r="B1865" s="59">
        <v>2.98</v>
      </c>
    </row>
    <row r="1866" spans="1:2" x14ac:dyDescent="0.25">
      <c r="A1866" s="61">
        <v>43312</v>
      </c>
      <c r="B1866" s="59">
        <v>2.96</v>
      </c>
    </row>
    <row r="1867" spans="1:2" x14ac:dyDescent="0.25">
      <c r="A1867" s="61">
        <v>43313</v>
      </c>
      <c r="B1867" s="59">
        <v>3</v>
      </c>
    </row>
    <row r="1868" spans="1:2" x14ac:dyDescent="0.25">
      <c r="A1868" s="61">
        <v>43314</v>
      </c>
      <c r="B1868" s="59">
        <v>2.98</v>
      </c>
    </row>
    <row r="1869" spans="1:2" x14ac:dyDescent="0.25">
      <c r="A1869" s="61">
        <v>43315</v>
      </c>
      <c r="B1869" s="59">
        <v>2.95</v>
      </c>
    </row>
    <row r="1870" spans="1:2" x14ac:dyDescent="0.25">
      <c r="A1870" s="61">
        <v>43318</v>
      </c>
      <c r="B1870" s="59">
        <v>2.94</v>
      </c>
    </row>
    <row r="1871" spans="1:2" x14ac:dyDescent="0.25">
      <c r="A1871" s="61">
        <v>43319</v>
      </c>
      <c r="B1871" s="59">
        <v>2.98</v>
      </c>
    </row>
    <row r="1872" spans="1:2" x14ac:dyDescent="0.25">
      <c r="A1872" s="61">
        <v>43320</v>
      </c>
      <c r="B1872" s="59">
        <v>2.96</v>
      </c>
    </row>
    <row r="1873" spans="1:2" x14ac:dyDescent="0.25">
      <c r="A1873" s="61">
        <v>43321</v>
      </c>
      <c r="B1873" s="59">
        <v>2.93</v>
      </c>
    </row>
    <row r="1874" spans="1:2" x14ac:dyDescent="0.25">
      <c r="A1874" s="61">
        <v>43322</v>
      </c>
      <c r="B1874" s="59">
        <v>2.87</v>
      </c>
    </row>
    <row r="1875" spans="1:2" x14ac:dyDescent="0.25">
      <c r="A1875" s="61">
        <v>43325</v>
      </c>
      <c r="B1875" s="59">
        <v>2.88</v>
      </c>
    </row>
    <row r="1876" spans="1:2" x14ac:dyDescent="0.25">
      <c r="A1876" s="61">
        <v>43326</v>
      </c>
      <c r="B1876" s="59">
        <v>2.89</v>
      </c>
    </row>
    <row r="1877" spans="1:2" x14ac:dyDescent="0.25">
      <c r="A1877" s="61">
        <v>43327</v>
      </c>
      <c r="B1877" s="59">
        <v>2.86</v>
      </c>
    </row>
    <row r="1878" spans="1:2" x14ac:dyDescent="0.25">
      <c r="A1878" s="61">
        <v>43328</v>
      </c>
      <c r="B1878" s="59">
        <v>2.87</v>
      </c>
    </row>
    <row r="1879" spans="1:2" x14ac:dyDescent="0.25">
      <c r="A1879" s="61">
        <v>43329</v>
      </c>
      <c r="B1879" s="59">
        <v>2.87</v>
      </c>
    </row>
    <row r="1880" spans="1:2" x14ac:dyDescent="0.25">
      <c r="A1880" s="61">
        <v>43332</v>
      </c>
      <c r="B1880" s="59">
        <v>2.82</v>
      </c>
    </row>
    <row r="1881" spans="1:2" x14ac:dyDescent="0.25">
      <c r="A1881" s="61">
        <v>43333</v>
      </c>
      <c r="B1881" s="59">
        <v>2.85</v>
      </c>
    </row>
    <row r="1882" spans="1:2" x14ac:dyDescent="0.25">
      <c r="A1882" s="61">
        <v>43334</v>
      </c>
      <c r="B1882" s="59">
        <v>2.82</v>
      </c>
    </row>
    <row r="1883" spans="1:2" x14ac:dyDescent="0.25">
      <c r="A1883" s="61">
        <v>43335</v>
      </c>
      <c r="B1883" s="59">
        <v>2.82</v>
      </c>
    </row>
    <row r="1884" spans="1:2" x14ac:dyDescent="0.25">
      <c r="A1884" s="61">
        <v>43336</v>
      </c>
      <c r="B1884" s="59">
        <v>2.82</v>
      </c>
    </row>
    <row r="1885" spans="1:2" x14ac:dyDescent="0.25">
      <c r="A1885" s="61">
        <v>43339</v>
      </c>
      <c r="B1885" s="59">
        <v>2.85</v>
      </c>
    </row>
    <row r="1886" spans="1:2" x14ac:dyDescent="0.25">
      <c r="A1886" s="61">
        <v>43340</v>
      </c>
      <c r="B1886" s="59">
        <v>2.88</v>
      </c>
    </row>
    <row r="1887" spans="1:2" x14ac:dyDescent="0.25">
      <c r="A1887" s="61">
        <v>43341</v>
      </c>
      <c r="B1887" s="59">
        <v>2.89</v>
      </c>
    </row>
    <row r="1888" spans="1:2" x14ac:dyDescent="0.25">
      <c r="A1888" s="61">
        <v>43342</v>
      </c>
      <c r="B1888" s="59">
        <v>2.86</v>
      </c>
    </row>
    <row r="1889" spans="1:2" x14ac:dyDescent="0.25">
      <c r="A1889" s="61">
        <v>43343</v>
      </c>
      <c r="B1889" s="59">
        <v>2.86</v>
      </c>
    </row>
    <row r="1890" spans="1:2" x14ac:dyDescent="0.25">
      <c r="A1890" s="61">
        <v>43346</v>
      </c>
      <c r="B1890" s="58">
        <v>0</v>
      </c>
    </row>
    <row r="1891" spans="1:2" x14ac:dyDescent="0.25">
      <c r="A1891" s="61">
        <v>43347</v>
      </c>
      <c r="B1891" s="59">
        <v>2.9</v>
      </c>
    </row>
    <row r="1892" spans="1:2" x14ac:dyDescent="0.25">
      <c r="A1892" s="61">
        <v>43348</v>
      </c>
      <c r="B1892" s="59">
        <v>2.9</v>
      </c>
    </row>
    <row r="1893" spans="1:2" x14ac:dyDescent="0.25">
      <c r="A1893" s="61">
        <v>43349</v>
      </c>
      <c r="B1893" s="59">
        <v>2.88</v>
      </c>
    </row>
    <row r="1894" spans="1:2" x14ac:dyDescent="0.25">
      <c r="A1894" s="61">
        <v>43350</v>
      </c>
      <c r="B1894" s="59">
        <v>2.94</v>
      </c>
    </row>
    <row r="1895" spans="1:2" x14ac:dyDescent="0.25">
      <c r="A1895" s="61">
        <v>43353</v>
      </c>
      <c r="B1895" s="59">
        <v>2.94</v>
      </c>
    </row>
    <row r="1896" spans="1:2" x14ac:dyDescent="0.25">
      <c r="A1896" s="61">
        <v>43354</v>
      </c>
      <c r="B1896" s="59">
        <v>2.98</v>
      </c>
    </row>
    <row r="1897" spans="1:2" x14ac:dyDescent="0.25">
      <c r="A1897" s="61">
        <v>43355</v>
      </c>
      <c r="B1897" s="59">
        <v>2.97</v>
      </c>
    </row>
    <row r="1898" spans="1:2" x14ac:dyDescent="0.25">
      <c r="A1898" s="61">
        <v>43356</v>
      </c>
      <c r="B1898" s="59">
        <v>2.97</v>
      </c>
    </row>
    <row r="1899" spans="1:2" x14ac:dyDescent="0.25">
      <c r="A1899" s="61">
        <v>43357</v>
      </c>
      <c r="B1899" s="59">
        <v>2.99</v>
      </c>
    </row>
    <row r="1900" spans="1:2" x14ac:dyDescent="0.25">
      <c r="A1900" s="61">
        <v>43360</v>
      </c>
      <c r="B1900" s="59">
        <v>2.99</v>
      </c>
    </row>
    <row r="1901" spans="1:2" x14ac:dyDescent="0.25">
      <c r="A1901" s="61">
        <v>43361</v>
      </c>
      <c r="B1901" s="59">
        <v>3.05</v>
      </c>
    </row>
    <row r="1902" spans="1:2" x14ac:dyDescent="0.25">
      <c r="A1902" s="61">
        <v>43362</v>
      </c>
      <c r="B1902" s="59">
        <v>3.08</v>
      </c>
    </row>
    <row r="1903" spans="1:2" x14ac:dyDescent="0.25">
      <c r="A1903" s="61">
        <v>43363</v>
      </c>
      <c r="B1903" s="59">
        <v>3.07</v>
      </c>
    </row>
    <row r="1904" spans="1:2" x14ac:dyDescent="0.25">
      <c r="A1904" s="61">
        <v>43364</v>
      </c>
      <c r="B1904" s="59">
        <v>3.07</v>
      </c>
    </row>
    <row r="1905" spans="1:2" x14ac:dyDescent="0.25">
      <c r="A1905" s="61">
        <v>43367</v>
      </c>
      <c r="B1905" s="59">
        <v>3.08</v>
      </c>
    </row>
    <row r="1906" spans="1:2" x14ac:dyDescent="0.25">
      <c r="A1906" s="61">
        <v>43368</v>
      </c>
      <c r="B1906" s="59">
        <v>3.1</v>
      </c>
    </row>
    <row r="1907" spans="1:2" x14ac:dyDescent="0.25">
      <c r="A1907" s="61">
        <v>43369</v>
      </c>
      <c r="B1907" s="59">
        <v>3.06</v>
      </c>
    </row>
    <row r="1908" spans="1:2" x14ac:dyDescent="0.25">
      <c r="A1908" s="61">
        <v>43370</v>
      </c>
      <c r="B1908" s="59">
        <v>3.06</v>
      </c>
    </row>
    <row r="1909" spans="1:2" x14ac:dyDescent="0.25">
      <c r="A1909" s="61">
        <v>43371</v>
      </c>
      <c r="B1909" s="59">
        <v>3.05</v>
      </c>
    </row>
    <row r="1910" spans="1:2" x14ac:dyDescent="0.25">
      <c r="A1910" s="61">
        <v>43374</v>
      </c>
      <c r="B1910" s="59">
        <v>3.09</v>
      </c>
    </row>
    <row r="1911" spans="1:2" x14ac:dyDescent="0.25">
      <c r="A1911" s="61">
        <v>43375</v>
      </c>
      <c r="B1911" s="59">
        <v>3.05</v>
      </c>
    </row>
    <row r="1912" spans="1:2" x14ac:dyDescent="0.25">
      <c r="A1912" s="61">
        <v>43376</v>
      </c>
      <c r="B1912" s="59">
        <v>3.15</v>
      </c>
    </row>
    <row r="1913" spans="1:2" x14ac:dyDescent="0.25">
      <c r="A1913" s="61">
        <v>43377</v>
      </c>
      <c r="B1913" s="59">
        <v>3.19</v>
      </c>
    </row>
    <row r="1914" spans="1:2" x14ac:dyDescent="0.25">
      <c r="A1914" s="61">
        <v>43378</v>
      </c>
      <c r="B1914" s="59">
        <v>3.23</v>
      </c>
    </row>
    <row r="1915" spans="1:2" x14ac:dyDescent="0.25">
      <c r="A1915" s="61">
        <v>43381</v>
      </c>
      <c r="B1915" s="58">
        <v>0</v>
      </c>
    </row>
    <row r="1916" spans="1:2" x14ac:dyDescent="0.25">
      <c r="A1916" s="61">
        <v>43382</v>
      </c>
      <c r="B1916" s="59">
        <v>3.21</v>
      </c>
    </row>
    <row r="1917" spans="1:2" x14ac:dyDescent="0.25">
      <c r="A1917" s="61">
        <v>43383</v>
      </c>
      <c r="B1917" s="59">
        <v>3.22</v>
      </c>
    </row>
    <row r="1918" spans="1:2" x14ac:dyDescent="0.25">
      <c r="A1918" s="61">
        <v>43384</v>
      </c>
      <c r="B1918" s="59">
        <v>3.14</v>
      </c>
    </row>
    <row r="1919" spans="1:2" x14ac:dyDescent="0.25">
      <c r="A1919" s="61">
        <v>43385</v>
      </c>
      <c r="B1919" s="59">
        <v>3.15</v>
      </c>
    </row>
    <row r="1920" spans="1:2" x14ac:dyDescent="0.25">
      <c r="A1920" s="61">
        <v>43388</v>
      </c>
      <c r="B1920" s="59">
        <v>3.16</v>
      </c>
    </row>
    <row r="1921" spans="1:2" x14ac:dyDescent="0.25">
      <c r="A1921" s="61">
        <v>43389</v>
      </c>
      <c r="B1921" s="59">
        <v>3.16</v>
      </c>
    </row>
    <row r="1922" spans="1:2" x14ac:dyDescent="0.25">
      <c r="A1922" s="61">
        <v>43390</v>
      </c>
      <c r="B1922" s="59">
        <v>3.19</v>
      </c>
    </row>
    <row r="1923" spans="1:2" x14ac:dyDescent="0.25">
      <c r="A1923" s="61">
        <v>43391</v>
      </c>
      <c r="B1923" s="59">
        <v>3.17</v>
      </c>
    </row>
    <row r="1924" spans="1:2" x14ac:dyDescent="0.25">
      <c r="A1924" s="61">
        <v>43392</v>
      </c>
      <c r="B1924" s="59">
        <v>3.2</v>
      </c>
    </row>
    <row r="1925" spans="1:2" x14ac:dyDescent="0.25">
      <c r="A1925" s="61">
        <v>43395</v>
      </c>
      <c r="B1925" s="59">
        <v>3.2</v>
      </c>
    </row>
    <row r="1926" spans="1:2" x14ac:dyDescent="0.25">
      <c r="A1926" s="61">
        <v>43396</v>
      </c>
      <c r="B1926" s="59">
        <v>3.17</v>
      </c>
    </row>
    <row r="1927" spans="1:2" x14ac:dyDescent="0.25">
      <c r="A1927" s="61">
        <v>43397</v>
      </c>
      <c r="B1927" s="59">
        <v>3.1</v>
      </c>
    </row>
    <row r="1928" spans="1:2" x14ac:dyDescent="0.25">
      <c r="A1928" s="61">
        <v>43398</v>
      </c>
      <c r="B1928" s="59">
        <v>3.14</v>
      </c>
    </row>
    <row r="1929" spans="1:2" x14ac:dyDescent="0.25">
      <c r="A1929" s="61">
        <v>43399</v>
      </c>
      <c r="B1929" s="59">
        <v>3.08</v>
      </c>
    </row>
    <row r="1930" spans="1:2" x14ac:dyDescent="0.25">
      <c r="A1930" s="61">
        <v>43402</v>
      </c>
      <c r="B1930" s="59">
        <v>3.08</v>
      </c>
    </row>
    <row r="1931" spans="1:2" x14ac:dyDescent="0.25">
      <c r="A1931" s="61">
        <v>43403</v>
      </c>
      <c r="B1931" s="59">
        <v>3.12</v>
      </c>
    </row>
    <row r="1932" spans="1:2" x14ac:dyDescent="0.25">
      <c r="A1932" s="61">
        <v>43404</v>
      </c>
      <c r="B1932" s="59">
        <v>3.15</v>
      </c>
    </row>
    <row r="1933" spans="1:2" x14ac:dyDescent="0.25">
      <c r="A1933" s="61">
        <v>43405</v>
      </c>
      <c r="B1933" s="59">
        <v>3.14</v>
      </c>
    </row>
    <row r="1934" spans="1:2" x14ac:dyDescent="0.25">
      <c r="A1934" s="61">
        <v>43406</v>
      </c>
      <c r="B1934" s="59">
        <v>3.22</v>
      </c>
    </row>
    <row r="1935" spans="1:2" x14ac:dyDescent="0.25">
      <c r="A1935" s="61">
        <v>43409</v>
      </c>
      <c r="B1935" s="59">
        <v>3.2</v>
      </c>
    </row>
    <row r="1936" spans="1:2" x14ac:dyDescent="0.25">
      <c r="A1936" s="61">
        <v>43410</v>
      </c>
      <c r="B1936" s="59">
        <v>3.22</v>
      </c>
    </row>
    <row r="1937" spans="1:2" x14ac:dyDescent="0.25">
      <c r="A1937" s="61">
        <v>43411</v>
      </c>
      <c r="B1937" s="59">
        <v>3.22</v>
      </c>
    </row>
    <row r="1938" spans="1:2" x14ac:dyDescent="0.25">
      <c r="A1938" s="61">
        <v>43412</v>
      </c>
      <c r="B1938" s="59">
        <v>3.24</v>
      </c>
    </row>
    <row r="1939" spans="1:2" x14ac:dyDescent="0.25">
      <c r="A1939" s="61">
        <v>43413</v>
      </c>
      <c r="B1939" s="59">
        <v>3.19</v>
      </c>
    </row>
    <row r="1940" spans="1:2" x14ac:dyDescent="0.25">
      <c r="A1940" s="61">
        <v>43416</v>
      </c>
      <c r="B1940" s="58">
        <v>0</v>
      </c>
    </row>
    <row r="1941" spans="1:2" x14ac:dyDescent="0.25">
      <c r="A1941" s="61">
        <v>43417</v>
      </c>
      <c r="B1941" s="59">
        <v>3.14</v>
      </c>
    </row>
    <row r="1942" spans="1:2" x14ac:dyDescent="0.25">
      <c r="A1942" s="61">
        <v>43418</v>
      </c>
      <c r="B1942" s="59">
        <v>3.12</v>
      </c>
    </row>
    <row r="1943" spans="1:2" x14ac:dyDescent="0.25">
      <c r="A1943" s="61">
        <v>43419</v>
      </c>
      <c r="B1943" s="59">
        <v>3.11</v>
      </c>
    </row>
    <row r="1944" spans="1:2" x14ac:dyDescent="0.25">
      <c r="A1944" s="61">
        <v>43420</v>
      </c>
      <c r="B1944" s="59">
        <v>3.08</v>
      </c>
    </row>
    <row r="1945" spans="1:2" x14ac:dyDescent="0.25">
      <c r="A1945" s="61">
        <v>43423</v>
      </c>
      <c r="B1945" s="59">
        <v>3.06</v>
      </c>
    </row>
    <row r="1946" spans="1:2" x14ac:dyDescent="0.25">
      <c r="A1946" s="61">
        <v>43424</v>
      </c>
      <c r="B1946" s="59">
        <v>3.06</v>
      </c>
    </row>
    <row r="1947" spans="1:2" x14ac:dyDescent="0.25">
      <c r="A1947" s="61">
        <v>43425</v>
      </c>
      <c r="B1947" s="59">
        <v>3.06</v>
      </c>
    </row>
    <row r="1948" spans="1:2" x14ac:dyDescent="0.25">
      <c r="A1948" s="61">
        <v>43426</v>
      </c>
      <c r="B1948" s="58">
        <v>0</v>
      </c>
    </row>
    <row r="1949" spans="1:2" x14ac:dyDescent="0.25">
      <c r="A1949" s="61">
        <v>43427</v>
      </c>
      <c r="B1949" s="59">
        <v>3.05</v>
      </c>
    </row>
    <row r="1950" spans="1:2" x14ac:dyDescent="0.25">
      <c r="A1950" s="61">
        <v>43430</v>
      </c>
      <c r="B1950" s="59">
        <v>3.07</v>
      </c>
    </row>
    <row r="1951" spans="1:2" x14ac:dyDescent="0.25">
      <c r="A1951" s="61">
        <v>43431</v>
      </c>
      <c r="B1951" s="59">
        <v>3.06</v>
      </c>
    </row>
    <row r="1952" spans="1:2" x14ac:dyDescent="0.25">
      <c r="A1952" s="61">
        <v>43432</v>
      </c>
      <c r="B1952" s="59">
        <v>3.06</v>
      </c>
    </row>
    <row r="1953" spans="1:2" x14ac:dyDescent="0.25">
      <c r="A1953" s="61">
        <v>43433</v>
      </c>
      <c r="B1953" s="59">
        <v>3.03</v>
      </c>
    </row>
    <row r="1954" spans="1:2" x14ac:dyDescent="0.25">
      <c r="A1954" s="61">
        <v>43434</v>
      </c>
      <c r="B1954" s="59">
        <v>3.01</v>
      </c>
    </row>
    <row r="1955" spans="1:2" x14ac:dyDescent="0.25">
      <c r="A1955" s="61">
        <v>43437</v>
      </c>
      <c r="B1955" s="59">
        <v>2.98</v>
      </c>
    </row>
    <row r="1956" spans="1:2" x14ac:dyDescent="0.25">
      <c r="A1956" s="61">
        <v>43438</v>
      </c>
      <c r="B1956" s="59">
        <v>2.91</v>
      </c>
    </row>
    <row r="1957" spans="1:2" x14ac:dyDescent="0.25">
      <c r="A1957" s="61">
        <v>43439</v>
      </c>
      <c r="B1957" s="58">
        <v>0</v>
      </c>
    </row>
    <row r="1958" spans="1:2" x14ac:dyDescent="0.25">
      <c r="A1958" s="61">
        <v>43440</v>
      </c>
      <c r="B1958" s="59">
        <v>2.87</v>
      </c>
    </row>
    <row r="1959" spans="1:2" x14ac:dyDescent="0.25">
      <c r="A1959" s="61">
        <v>43441</v>
      </c>
      <c r="B1959" s="59">
        <v>2.85</v>
      </c>
    </row>
    <row r="1960" spans="1:2" x14ac:dyDescent="0.25">
      <c r="A1960" s="61">
        <v>43444</v>
      </c>
      <c r="B1960" s="59">
        <v>2.85</v>
      </c>
    </row>
    <row r="1961" spans="1:2" x14ac:dyDescent="0.25">
      <c r="A1961" s="61">
        <v>43445</v>
      </c>
      <c r="B1961" s="59">
        <v>2.89</v>
      </c>
    </row>
    <row r="1962" spans="1:2" x14ac:dyDescent="0.25">
      <c r="A1962" s="61">
        <v>43446</v>
      </c>
      <c r="B1962" s="59">
        <v>2.91</v>
      </c>
    </row>
    <row r="1963" spans="1:2" x14ac:dyDescent="0.25">
      <c r="A1963" s="61">
        <v>43447</v>
      </c>
      <c r="B1963" s="59">
        <v>2.91</v>
      </c>
    </row>
    <row r="1964" spans="1:2" x14ac:dyDescent="0.25">
      <c r="A1964" s="61">
        <v>43448</v>
      </c>
      <c r="B1964" s="59">
        <v>2.89</v>
      </c>
    </row>
    <row r="1965" spans="1:2" x14ac:dyDescent="0.25">
      <c r="A1965" s="61">
        <v>43451</v>
      </c>
      <c r="B1965" s="59">
        <v>2.86</v>
      </c>
    </row>
    <row r="1966" spans="1:2" x14ac:dyDescent="0.25">
      <c r="A1966" s="61">
        <v>43452</v>
      </c>
      <c r="B1966" s="59">
        <v>2.82</v>
      </c>
    </row>
    <row r="1967" spans="1:2" x14ac:dyDescent="0.25">
      <c r="A1967" s="61">
        <v>43453</v>
      </c>
      <c r="B1967" s="59">
        <v>2.77</v>
      </c>
    </row>
    <row r="1968" spans="1:2" x14ac:dyDescent="0.25">
      <c r="A1968" s="61">
        <v>43454</v>
      </c>
      <c r="B1968" s="59">
        <v>2.79</v>
      </c>
    </row>
    <row r="1969" spans="1:2" x14ac:dyDescent="0.25">
      <c r="A1969" s="61">
        <v>43455</v>
      </c>
      <c r="B1969" s="59">
        <v>2.79</v>
      </c>
    </row>
    <row r="1970" spans="1:2" x14ac:dyDescent="0.25">
      <c r="A1970" s="61">
        <v>43458</v>
      </c>
      <c r="B1970" s="59">
        <v>2.74</v>
      </c>
    </row>
    <row r="1971" spans="1:2" x14ac:dyDescent="0.25">
      <c r="A1971" s="61">
        <v>43459</v>
      </c>
      <c r="B1971" s="58">
        <v>0</v>
      </c>
    </row>
    <row r="1972" spans="1:2" x14ac:dyDescent="0.25">
      <c r="A1972" s="61">
        <v>43460</v>
      </c>
      <c r="B1972" s="59">
        <v>2.81</v>
      </c>
    </row>
    <row r="1973" spans="1:2" x14ac:dyDescent="0.25">
      <c r="A1973" s="61">
        <v>43461</v>
      </c>
      <c r="B1973" s="59">
        <v>2.77</v>
      </c>
    </row>
    <row r="1974" spans="1:2" x14ac:dyDescent="0.25">
      <c r="A1974" s="61">
        <v>43462</v>
      </c>
      <c r="B1974" s="59">
        <v>2.72</v>
      </c>
    </row>
    <row r="1975" spans="1:2" x14ac:dyDescent="0.25">
      <c r="A1975" s="61">
        <v>43465</v>
      </c>
      <c r="B1975" s="59">
        <v>2.69</v>
      </c>
    </row>
    <row r="1976" spans="1:2" x14ac:dyDescent="0.25">
      <c r="A1976" s="61">
        <v>43466</v>
      </c>
      <c r="B1976" s="58">
        <v>0</v>
      </c>
    </row>
    <row r="1977" spans="1:2" x14ac:dyDescent="0.25">
      <c r="A1977" s="61">
        <v>43467</v>
      </c>
      <c r="B1977" s="59">
        <v>2.66</v>
      </c>
    </row>
    <row r="1978" spans="1:2" x14ac:dyDescent="0.25">
      <c r="A1978" s="61">
        <v>43468</v>
      </c>
      <c r="B1978" s="59">
        <v>2.56</v>
      </c>
    </row>
    <row r="1979" spans="1:2" x14ac:dyDescent="0.25">
      <c r="A1979" s="61">
        <v>43469</v>
      </c>
      <c r="B1979" s="59">
        <v>2.67</v>
      </c>
    </row>
    <row r="1980" spans="1:2" x14ac:dyDescent="0.25">
      <c r="A1980" s="61">
        <v>43472</v>
      </c>
      <c r="B1980" s="59">
        <v>2.7</v>
      </c>
    </row>
    <row r="1981" spans="1:2" x14ac:dyDescent="0.25">
      <c r="A1981" s="61">
        <v>43473</v>
      </c>
      <c r="B1981" s="59">
        <v>2.73</v>
      </c>
    </row>
    <row r="1982" spans="1:2" x14ac:dyDescent="0.25">
      <c r="A1982" s="61">
        <v>43474</v>
      </c>
      <c r="B1982" s="59">
        <v>2.74</v>
      </c>
    </row>
    <row r="1983" spans="1:2" x14ac:dyDescent="0.25">
      <c r="A1983" s="61">
        <v>43475</v>
      </c>
      <c r="B1983" s="59">
        <v>2.74</v>
      </c>
    </row>
    <row r="1984" spans="1:2" x14ac:dyDescent="0.25">
      <c r="A1984" s="61">
        <v>43476</v>
      </c>
      <c r="B1984" s="59">
        <v>2.71</v>
      </c>
    </row>
    <row r="1985" spans="1:2" x14ac:dyDescent="0.25">
      <c r="A1985" s="61">
        <v>43479</v>
      </c>
      <c r="B1985" s="59">
        <v>2.71</v>
      </c>
    </row>
    <row r="1986" spans="1:2" x14ac:dyDescent="0.25">
      <c r="A1986" s="61">
        <v>43480</v>
      </c>
      <c r="B1986" s="59">
        <v>2.72</v>
      </c>
    </row>
    <row r="1987" spans="1:2" x14ac:dyDescent="0.25">
      <c r="A1987" s="61">
        <v>43481</v>
      </c>
      <c r="B1987" s="59">
        <v>2.73</v>
      </c>
    </row>
    <row r="1988" spans="1:2" x14ac:dyDescent="0.25">
      <c r="A1988" s="61">
        <v>43482</v>
      </c>
      <c r="B1988" s="59">
        <v>2.75</v>
      </c>
    </row>
    <row r="1989" spans="1:2" x14ac:dyDescent="0.25">
      <c r="A1989" s="61">
        <v>43483</v>
      </c>
      <c r="B1989" s="59">
        <v>2.79</v>
      </c>
    </row>
    <row r="1990" spans="1:2" x14ac:dyDescent="0.25">
      <c r="A1990" s="61">
        <v>43486</v>
      </c>
      <c r="B1990" s="58">
        <v>0</v>
      </c>
    </row>
    <row r="1991" spans="1:2" x14ac:dyDescent="0.25">
      <c r="A1991" s="61">
        <v>43487</v>
      </c>
      <c r="B1991" s="59">
        <v>2.74</v>
      </c>
    </row>
    <row r="1992" spans="1:2" x14ac:dyDescent="0.25">
      <c r="A1992" s="61">
        <v>43488</v>
      </c>
      <c r="B1992" s="59">
        <v>2.76</v>
      </c>
    </row>
    <row r="1993" spans="1:2" x14ac:dyDescent="0.25">
      <c r="A1993" s="61">
        <v>43489</v>
      </c>
      <c r="B1993" s="59">
        <v>2.72</v>
      </c>
    </row>
    <row r="1994" spans="1:2" x14ac:dyDescent="0.25">
      <c r="A1994" s="61">
        <v>43490</v>
      </c>
      <c r="B1994" s="59">
        <v>2.76</v>
      </c>
    </row>
    <row r="1995" spans="1:2" x14ac:dyDescent="0.25">
      <c r="A1995" s="61">
        <v>43493</v>
      </c>
      <c r="B1995" s="59">
        <v>2.75</v>
      </c>
    </row>
    <row r="1996" spans="1:2" x14ac:dyDescent="0.25">
      <c r="A1996" s="61">
        <v>43494</v>
      </c>
      <c r="B1996" s="59">
        <v>2.72</v>
      </c>
    </row>
    <row r="1997" spans="1:2" x14ac:dyDescent="0.25">
      <c r="A1997" s="61">
        <v>43495</v>
      </c>
      <c r="B1997" s="59">
        <v>2.7</v>
      </c>
    </row>
    <row r="1998" spans="1:2" x14ac:dyDescent="0.25">
      <c r="A1998" s="61">
        <v>43496</v>
      </c>
      <c r="B1998" s="59">
        <v>2.63</v>
      </c>
    </row>
    <row r="1999" spans="1:2" x14ac:dyDescent="0.25">
      <c r="A1999" s="61">
        <v>43497</v>
      </c>
      <c r="B1999" s="59">
        <v>2.7</v>
      </c>
    </row>
    <row r="2000" spans="1:2" x14ac:dyDescent="0.25">
      <c r="A2000" s="61">
        <v>43500</v>
      </c>
      <c r="B2000" s="59">
        <v>2.73</v>
      </c>
    </row>
    <row r="2001" spans="1:2" x14ac:dyDescent="0.25">
      <c r="A2001" s="61">
        <v>43501</v>
      </c>
      <c r="B2001" s="59">
        <v>2.71</v>
      </c>
    </row>
    <row r="2002" spans="1:2" x14ac:dyDescent="0.25">
      <c r="A2002" s="61">
        <v>43502</v>
      </c>
      <c r="B2002" s="59">
        <v>2.7</v>
      </c>
    </row>
    <row r="2003" spans="1:2" x14ac:dyDescent="0.25">
      <c r="A2003" s="61">
        <v>43503</v>
      </c>
      <c r="B2003" s="59">
        <v>2.65</v>
      </c>
    </row>
    <row r="2004" spans="1:2" x14ac:dyDescent="0.25">
      <c r="A2004" s="61">
        <v>43504</v>
      </c>
      <c r="B2004" s="59">
        <v>2.63</v>
      </c>
    </row>
    <row r="2005" spans="1:2" x14ac:dyDescent="0.25">
      <c r="A2005" s="61">
        <v>43507</v>
      </c>
      <c r="B2005" s="59">
        <v>2.65</v>
      </c>
    </row>
    <row r="2006" spans="1:2" x14ac:dyDescent="0.25">
      <c r="A2006" s="61">
        <v>43508</v>
      </c>
      <c r="B2006" s="59">
        <v>2.68</v>
      </c>
    </row>
    <row r="2007" spans="1:2" x14ac:dyDescent="0.25">
      <c r="A2007" s="61">
        <v>43509</v>
      </c>
      <c r="B2007" s="59">
        <v>2.71</v>
      </c>
    </row>
    <row r="2008" spans="1:2" x14ac:dyDescent="0.25">
      <c r="A2008" s="61">
        <v>43510</v>
      </c>
      <c r="B2008" s="59">
        <v>2.66</v>
      </c>
    </row>
    <row r="2009" spans="1:2" x14ac:dyDescent="0.25">
      <c r="A2009" s="61">
        <v>43511</v>
      </c>
      <c r="B2009" s="59">
        <v>2.66</v>
      </c>
    </row>
    <row r="2010" spans="1:2" x14ac:dyDescent="0.25">
      <c r="A2010" s="61">
        <v>43514</v>
      </c>
      <c r="B2010" s="58">
        <v>0</v>
      </c>
    </row>
    <row r="2011" spans="1:2" x14ac:dyDescent="0.25">
      <c r="A2011" s="61">
        <v>43515</v>
      </c>
      <c r="B2011" s="59">
        <v>2.65</v>
      </c>
    </row>
    <row r="2012" spans="1:2" x14ac:dyDescent="0.25">
      <c r="A2012" s="61">
        <v>43516</v>
      </c>
      <c r="B2012" s="59">
        <v>2.65</v>
      </c>
    </row>
    <row r="2013" spans="1:2" x14ac:dyDescent="0.25">
      <c r="A2013" s="61">
        <v>43517</v>
      </c>
      <c r="B2013" s="59">
        <v>2.69</v>
      </c>
    </row>
    <row r="2014" spans="1:2" x14ac:dyDescent="0.25">
      <c r="A2014" s="61">
        <v>43518</v>
      </c>
      <c r="B2014" s="59">
        <v>2.65</v>
      </c>
    </row>
    <row r="2015" spans="1:2" x14ac:dyDescent="0.25">
      <c r="A2015" s="61">
        <v>43521</v>
      </c>
      <c r="B2015" s="59">
        <v>2.67</v>
      </c>
    </row>
    <row r="2016" spans="1:2" x14ac:dyDescent="0.25">
      <c r="A2016" s="61">
        <v>43522</v>
      </c>
      <c r="B2016" s="59">
        <v>2.64</v>
      </c>
    </row>
    <row r="2017" spans="1:2" x14ac:dyDescent="0.25">
      <c r="A2017" s="61">
        <v>43523</v>
      </c>
      <c r="B2017" s="59">
        <v>2.69</v>
      </c>
    </row>
    <row r="2018" spans="1:2" x14ac:dyDescent="0.25">
      <c r="A2018" s="61">
        <v>43524</v>
      </c>
      <c r="B2018" s="59">
        <v>2.73</v>
      </c>
    </row>
    <row r="2019" spans="1:2" x14ac:dyDescent="0.25">
      <c r="A2019" s="61">
        <v>43525</v>
      </c>
      <c r="B2019" s="59">
        <v>2.76</v>
      </c>
    </row>
    <row r="2020" spans="1:2" x14ac:dyDescent="0.25">
      <c r="A2020" s="61">
        <v>43528</v>
      </c>
      <c r="B2020" s="59">
        <v>2.72</v>
      </c>
    </row>
    <row r="2021" spans="1:2" x14ac:dyDescent="0.25">
      <c r="A2021" s="61">
        <v>43529</v>
      </c>
      <c r="B2021" s="59">
        <v>2.72</v>
      </c>
    </row>
    <row r="2022" spans="1:2" x14ac:dyDescent="0.25">
      <c r="A2022" s="61">
        <v>43530</v>
      </c>
      <c r="B2022" s="59">
        <v>2.69</v>
      </c>
    </row>
    <row r="2023" spans="1:2" x14ac:dyDescent="0.25">
      <c r="A2023" s="61">
        <v>43531</v>
      </c>
      <c r="B2023" s="59">
        <v>2.64</v>
      </c>
    </row>
    <row r="2024" spans="1:2" x14ac:dyDescent="0.25">
      <c r="A2024" s="61">
        <v>43532</v>
      </c>
      <c r="B2024" s="59">
        <v>2.62</v>
      </c>
    </row>
    <row r="2025" spans="1:2" x14ac:dyDescent="0.25">
      <c r="A2025" s="61">
        <v>43535</v>
      </c>
      <c r="B2025" s="59">
        <v>2.64</v>
      </c>
    </row>
    <row r="2026" spans="1:2" x14ac:dyDescent="0.25">
      <c r="A2026" s="61">
        <v>43536</v>
      </c>
      <c r="B2026" s="59">
        <v>2.61</v>
      </c>
    </row>
    <row r="2027" spans="1:2" x14ac:dyDescent="0.25">
      <c r="A2027" s="61">
        <v>43537</v>
      </c>
      <c r="B2027" s="59">
        <v>2.61</v>
      </c>
    </row>
    <row r="2028" spans="1:2" x14ac:dyDescent="0.25">
      <c r="A2028" s="61">
        <v>43538</v>
      </c>
      <c r="B2028" s="59">
        <v>2.63</v>
      </c>
    </row>
    <row r="2029" spans="1:2" x14ac:dyDescent="0.25">
      <c r="A2029" s="61">
        <v>43539</v>
      </c>
      <c r="B2029" s="59">
        <v>2.59</v>
      </c>
    </row>
    <row r="2030" spans="1:2" x14ac:dyDescent="0.25">
      <c r="A2030" s="61">
        <v>43542</v>
      </c>
      <c r="B2030" s="59">
        <v>2.6</v>
      </c>
    </row>
    <row r="2031" spans="1:2" x14ac:dyDescent="0.25">
      <c r="A2031" s="61">
        <v>43543</v>
      </c>
      <c r="B2031" s="59">
        <v>2.61</v>
      </c>
    </row>
    <row r="2032" spans="1:2" x14ac:dyDescent="0.25">
      <c r="A2032" s="61">
        <v>43544</v>
      </c>
      <c r="B2032" s="59">
        <v>2.54</v>
      </c>
    </row>
    <row r="2033" spans="1:2" x14ac:dyDescent="0.25">
      <c r="A2033" s="61">
        <v>43545</v>
      </c>
      <c r="B2033" s="59">
        <v>2.54</v>
      </c>
    </row>
    <row r="2034" spans="1:2" x14ac:dyDescent="0.25">
      <c r="A2034" s="61">
        <v>43546</v>
      </c>
      <c r="B2034" s="59">
        <v>2.44</v>
      </c>
    </row>
    <row r="2035" spans="1:2" x14ac:dyDescent="0.25">
      <c r="A2035" s="61">
        <v>43549</v>
      </c>
      <c r="B2035" s="59">
        <v>2.4300000000000002</v>
      </c>
    </row>
    <row r="2036" spans="1:2" x14ac:dyDescent="0.25">
      <c r="A2036" s="61">
        <v>43550</v>
      </c>
      <c r="B2036" s="59">
        <v>2.41</v>
      </c>
    </row>
    <row r="2037" spans="1:2" x14ac:dyDescent="0.25">
      <c r="A2037" s="61">
        <v>43551</v>
      </c>
      <c r="B2037" s="59">
        <v>2.39</v>
      </c>
    </row>
    <row r="2038" spans="1:2" x14ac:dyDescent="0.25">
      <c r="A2038" s="61">
        <v>43552</v>
      </c>
      <c r="B2038" s="59">
        <v>2.39</v>
      </c>
    </row>
    <row r="2039" spans="1:2" x14ac:dyDescent="0.25">
      <c r="A2039" s="61">
        <v>43553</v>
      </c>
      <c r="B2039" s="59">
        <v>2.41</v>
      </c>
    </row>
    <row r="2040" spans="1:2" x14ac:dyDescent="0.25">
      <c r="A2040" s="61">
        <v>43556</v>
      </c>
      <c r="B2040" s="59">
        <v>2.4900000000000002</v>
      </c>
    </row>
    <row r="2041" spans="1:2" x14ac:dyDescent="0.25">
      <c r="A2041" s="61">
        <v>43557</v>
      </c>
      <c r="B2041" s="59">
        <v>2.48</v>
      </c>
    </row>
    <row r="2042" spans="1:2" x14ac:dyDescent="0.25">
      <c r="A2042" s="61">
        <v>43558</v>
      </c>
      <c r="B2042" s="59">
        <v>2.52</v>
      </c>
    </row>
    <row r="2043" spans="1:2" x14ac:dyDescent="0.25">
      <c r="A2043" s="61">
        <v>43559</v>
      </c>
      <c r="B2043" s="59">
        <v>2.5099999999999998</v>
      </c>
    </row>
    <row r="2044" spans="1:2" x14ac:dyDescent="0.25">
      <c r="A2044" s="61">
        <v>43560</v>
      </c>
      <c r="B2044" s="59">
        <v>2.5</v>
      </c>
    </row>
    <row r="2045" spans="1:2" x14ac:dyDescent="0.25">
      <c r="A2045" s="61">
        <v>43563</v>
      </c>
      <c r="B2045" s="59">
        <v>2.52</v>
      </c>
    </row>
    <row r="2046" spans="1:2" x14ac:dyDescent="0.25">
      <c r="A2046" s="61">
        <v>43564</v>
      </c>
      <c r="B2046" s="59">
        <v>2.5099999999999998</v>
      </c>
    </row>
    <row r="2047" spans="1:2" x14ac:dyDescent="0.25">
      <c r="A2047" s="61">
        <v>43565</v>
      </c>
      <c r="B2047" s="59">
        <v>2.48</v>
      </c>
    </row>
    <row r="2048" spans="1:2" x14ac:dyDescent="0.25">
      <c r="A2048" s="61">
        <v>43566</v>
      </c>
      <c r="B2048" s="59">
        <v>2.5099999999999998</v>
      </c>
    </row>
    <row r="2049" spans="1:2" x14ac:dyDescent="0.25">
      <c r="A2049" s="61">
        <v>43567</v>
      </c>
      <c r="B2049" s="59">
        <v>2.56</v>
      </c>
    </row>
    <row r="2050" spans="1:2" x14ac:dyDescent="0.25">
      <c r="A2050" s="61">
        <v>43570</v>
      </c>
      <c r="B2050" s="59">
        <v>2.5499999999999998</v>
      </c>
    </row>
    <row r="2051" spans="1:2" x14ac:dyDescent="0.25">
      <c r="A2051" s="61">
        <v>43571</v>
      </c>
      <c r="B2051" s="59">
        <v>2.6</v>
      </c>
    </row>
    <row r="2052" spans="1:2" x14ac:dyDescent="0.25">
      <c r="A2052" s="61">
        <v>43572</v>
      </c>
      <c r="B2052" s="59">
        <v>2.59</v>
      </c>
    </row>
    <row r="2053" spans="1:2" x14ac:dyDescent="0.25">
      <c r="A2053" s="61">
        <v>43573</v>
      </c>
      <c r="B2053" s="59">
        <v>2.57</v>
      </c>
    </row>
    <row r="2054" spans="1:2" x14ac:dyDescent="0.25">
      <c r="A2054" s="61">
        <v>43574</v>
      </c>
      <c r="B2054" s="58">
        <v>0</v>
      </c>
    </row>
    <row r="2055" spans="1:2" x14ac:dyDescent="0.25">
      <c r="A2055" s="61">
        <v>43577</v>
      </c>
      <c r="B2055" s="59">
        <v>2.59</v>
      </c>
    </row>
    <row r="2056" spans="1:2" x14ac:dyDescent="0.25">
      <c r="A2056" s="61">
        <v>43578</v>
      </c>
      <c r="B2056" s="59">
        <v>2.57</v>
      </c>
    </row>
    <row r="2057" spans="1:2" x14ac:dyDescent="0.25">
      <c r="A2057" s="61">
        <v>43579</v>
      </c>
      <c r="B2057" s="59">
        <v>2.5299999999999998</v>
      </c>
    </row>
    <row r="2058" spans="1:2" x14ac:dyDescent="0.25">
      <c r="A2058" s="61">
        <v>43580</v>
      </c>
      <c r="B2058" s="59">
        <v>2.54</v>
      </c>
    </row>
    <row r="2059" spans="1:2" x14ac:dyDescent="0.25">
      <c r="A2059" s="61">
        <v>43581</v>
      </c>
      <c r="B2059" s="59">
        <v>2.5099999999999998</v>
      </c>
    </row>
    <row r="2060" spans="1:2" x14ac:dyDescent="0.25">
      <c r="A2060" s="61">
        <v>43584</v>
      </c>
      <c r="B2060" s="59">
        <v>2.54</v>
      </c>
    </row>
    <row r="2061" spans="1:2" x14ac:dyDescent="0.25">
      <c r="A2061" s="61">
        <v>43585</v>
      </c>
      <c r="B2061" s="59">
        <v>2.5099999999999998</v>
      </c>
    </row>
    <row r="2062" spans="1:2" x14ac:dyDescent="0.25">
      <c r="A2062" s="61">
        <v>43586</v>
      </c>
      <c r="B2062" s="59">
        <v>2.52</v>
      </c>
    </row>
    <row r="2063" spans="1:2" x14ac:dyDescent="0.25">
      <c r="A2063" s="61">
        <v>43587</v>
      </c>
      <c r="B2063" s="59">
        <v>2.5499999999999998</v>
      </c>
    </row>
    <row r="2064" spans="1:2" x14ac:dyDescent="0.25">
      <c r="A2064" s="61">
        <v>43588</v>
      </c>
      <c r="B2064" s="59">
        <v>2.54</v>
      </c>
    </row>
    <row r="2065" spans="1:2" x14ac:dyDescent="0.25">
      <c r="A2065" s="61">
        <v>43591</v>
      </c>
      <c r="B2065" s="59">
        <v>2.5099999999999998</v>
      </c>
    </row>
    <row r="2066" spans="1:2" x14ac:dyDescent="0.25">
      <c r="A2066" s="61">
        <v>43592</v>
      </c>
      <c r="B2066" s="59">
        <v>2.4500000000000002</v>
      </c>
    </row>
    <row r="2067" spans="1:2" x14ac:dyDescent="0.25">
      <c r="A2067" s="61">
        <v>43593</v>
      </c>
      <c r="B2067" s="59">
        <v>2.4900000000000002</v>
      </c>
    </row>
    <row r="2068" spans="1:2" x14ac:dyDescent="0.25">
      <c r="A2068" s="61">
        <v>43594</v>
      </c>
      <c r="B2068" s="59">
        <v>2.4500000000000002</v>
      </c>
    </row>
    <row r="2069" spans="1:2" x14ac:dyDescent="0.25">
      <c r="A2069" s="61">
        <v>43595</v>
      </c>
      <c r="B2069" s="59">
        <v>2.4700000000000002</v>
      </c>
    </row>
    <row r="2070" spans="1:2" x14ac:dyDescent="0.25">
      <c r="A2070" s="61">
        <v>43598</v>
      </c>
      <c r="B2070" s="59">
        <v>2.4</v>
      </c>
    </row>
    <row r="2071" spans="1:2" x14ac:dyDescent="0.25">
      <c r="A2071" s="61">
        <v>43599</v>
      </c>
      <c r="B2071" s="59">
        <v>2.42</v>
      </c>
    </row>
    <row r="2072" spans="1:2" x14ac:dyDescent="0.25">
      <c r="A2072" s="61">
        <v>43600</v>
      </c>
      <c r="B2072" s="59">
        <v>2.37</v>
      </c>
    </row>
    <row r="2073" spans="1:2" x14ac:dyDescent="0.25">
      <c r="A2073" s="61">
        <v>43601</v>
      </c>
      <c r="B2073" s="59">
        <v>2.4</v>
      </c>
    </row>
    <row r="2074" spans="1:2" x14ac:dyDescent="0.25">
      <c r="A2074" s="61">
        <v>43602</v>
      </c>
      <c r="B2074" s="59">
        <v>2.39</v>
      </c>
    </row>
    <row r="2075" spans="1:2" x14ac:dyDescent="0.25">
      <c r="A2075" s="61">
        <v>43605</v>
      </c>
      <c r="B2075" s="59">
        <v>2.41</v>
      </c>
    </row>
    <row r="2076" spans="1:2" x14ac:dyDescent="0.25">
      <c r="A2076" s="61">
        <v>43606</v>
      </c>
      <c r="B2076" s="59">
        <v>2.4300000000000002</v>
      </c>
    </row>
    <row r="2077" spans="1:2" x14ac:dyDescent="0.25">
      <c r="A2077" s="61">
        <v>43607</v>
      </c>
      <c r="B2077" s="59">
        <v>2.39</v>
      </c>
    </row>
    <row r="2078" spans="1:2" x14ac:dyDescent="0.25">
      <c r="A2078" s="61">
        <v>43608</v>
      </c>
      <c r="B2078" s="59">
        <v>2.31</v>
      </c>
    </row>
    <row r="2079" spans="1:2" x14ac:dyDescent="0.25">
      <c r="A2079" s="61">
        <v>43609</v>
      </c>
      <c r="B2079" s="59">
        <v>2.3199999999999998</v>
      </c>
    </row>
    <row r="2080" spans="1:2" x14ac:dyDescent="0.25">
      <c r="A2080" s="61">
        <v>43612</v>
      </c>
      <c r="B2080" s="58">
        <v>0</v>
      </c>
    </row>
    <row r="2081" spans="1:2" x14ac:dyDescent="0.25">
      <c r="A2081" s="61">
        <v>43613</v>
      </c>
      <c r="B2081" s="59">
        <v>2.2599999999999998</v>
      </c>
    </row>
    <row r="2082" spans="1:2" x14ac:dyDescent="0.25">
      <c r="A2082" s="61">
        <v>43614</v>
      </c>
      <c r="B2082" s="59">
        <v>2.25</v>
      </c>
    </row>
    <row r="2083" spans="1:2" x14ac:dyDescent="0.25">
      <c r="A2083" s="61">
        <v>43615</v>
      </c>
      <c r="B2083" s="59">
        <v>2.2200000000000002</v>
      </c>
    </row>
    <row r="2084" spans="1:2" x14ac:dyDescent="0.25">
      <c r="A2084" s="61">
        <v>43616</v>
      </c>
      <c r="B2084" s="59">
        <v>2.14</v>
      </c>
    </row>
    <row r="2085" spans="1:2" x14ac:dyDescent="0.25">
      <c r="A2085" s="61">
        <v>43619</v>
      </c>
      <c r="B2085" s="59">
        <v>2.0699999999999998</v>
      </c>
    </row>
    <row r="2086" spans="1:2" x14ac:dyDescent="0.25">
      <c r="A2086" s="61">
        <v>43620</v>
      </c>
      <c r="B2086" s="59">
        <v>2.12</v>
      </c>
    </row>
    <row r="2087" spans="1:2" x14ac:dyDescent="0.25">
      <c r="A2087" s="61">
        <v>43621</v>
      </c>
      <c r="B2087" s="59">
        <v>2.12</v>
      </c>
    </row>
    <row r="2088" spans="1:2" x14ac:dyDescent="0.25">
      <c r="A2088" s="61">
        <v>43622</v>
      </c>
      <c r="B2088" s="59">
        <v>2.12</v>
      </c>
    </row>
    <row r="2089" spans="1:2" x14ac:dyDescent="0.25">
      <c r="A2089" s="61">
        <v>43623</v>
      </c>
      <c r="B2089" s="59">
        <v>2.09</v>
      </c>
    </row>
    <row r="2090" spans="1:2" x14ac:dyDescent="0.25">
      <c r="A2090" s="61">
        <v>43626</v>
      </c>
      <c r="B2090" s="59">
        <v>2.15</v>
      </c>
    </row>
    <row r="2091" spans="1:2" x14ac:dyDescent="0.25">
      <c r="A2091" s="61">
        <v>43627</v>
      </c>
      <c r="B2091" s="59">
        <v>2.15</v>
      </c>
    </row>
    <row r="2092" spans="1:2" x14ac:dyDescent="0.25">
      <c r="A2092" s="61">
        <v>43628</v>
      </c>
      <c r="B2092" s="59">
        <v>2.13</v>
      </c>
    </row>
    <row r="2093" spans="1:2" x14ac:dyDescent="0.25">
      <c r="A2093" s="61">
        <v>43629</v>
      </c>
      <c r="B2093" s="59">
        <v>2.1</v>
      </c>
    </row>
    <row r="2094" spans="1:2" x14ac:dyDescent="0.25">
      <c r="A2094" s="61">
        <v>43630</v>
      </c>
      <c r="B2094" s="59">
        <v>2.09</v>
      </c>
    </row>
    <row r="2095" spans="1:2" x14ac:dyDescent="0.25">
      <c r="A2095" s="61">
        <v>43633</v>
      </c>
      <c r="B2095" s="59">
        <v>2.09</v>
      </c>
    </row>
    <row r="2096" spans="1:2" x14ac:dyDescent="0.25">
      <c r="A2096" s="61">
        <v>43634</v>
      </c>
      <c r="B2096" s="59">
        <v>2.06</v>
      </c>
    </row>
    <row r="2097" spans="1:2" x14ac:dyDescent="0.25">
      <c r="A2097" s="61">
        <v>43635</v>
      </c>
      <c r="B2097" s="59">
        <v>2.0299999999999998</v>
      </c>
    </row>
    <row r="2098" spans="1:2" x14ac:dyDescent="0.25">
      <c r="A2098" s="61">
        <v>43636</v>
      </c>
      <c r="B2098" s="59">
        <v>2.0099999999999998</v>
      </c>
    </row>
    <row r="2099" spans="1:2" x14ac:dyDescent="0.25">
      <c r="A2099" s="61">
        <v>43637</v>
      </c>
      <c r="B2099" s="59">
        <v>2.0699999999999998</v>
      </c>
    </row>
    <row r="2100" spans="1:2" x14ac:dyDescent="0.25">
      <c r="A2100" s="61">
        <v>43640</v>
      </c>
      <c r="B2100" s="59">
        <v>2.02</v>
      </c>
    </row>
    <row r="2101" spans="1:2" x14ac:dyDescent="0.25">
      <c r="A2101" s="61">
        <v>43641</v>
      </c>
      <c r="B2101" s="59">
        <v>2</v>
      </c>
    </row>
    <row r="2102" spans="1:2" x14ac:dyDescent="0.25">
      <c r="A2102" s="61">
        <v>43642</v>
      </c>
      <c r="B2102" s="59">
        <v>2.0499999999999998</v>
      </c>
    </row>
    <row r="2103" spans="1:2" x14ac:dyDescent="0.25">
      <c r="A2103" s="61">
        <v>43643</v>
      </c>
      <c r="B2103" s="59">
        <v>2.0099999999999998</v>
      </c>
    </row>
    <row r="2104" spans="1:2" x14ac:dyDescent="0.25">
      <c r="A2104" s="61">
        <v>43644</v>
      </c>
      <c r="B2104" s="59">
        <v>2</v>
      </c>
    </row>
    <row r="2105" spans="1:2" x14ac:dyDescent="0.25">
      <c r="A2105" s="61">
        <v>43647</v>
      </c>
      <c r="B2105" s="59">
        <v>2.0299999999999998</v>
      </c>
    </row>
    <row r="2106" spans="1:2" x14ac:dyDescent="0.25">
      <c r="A2106" s="61">
        <v>43648</v>
      </c>
      <c r="B2106" s="59">
        <v>1.98</v>
      </c>
    </row>
    <row r="2107" spans="1:2" x14ac:dyDescent="0.25">
      <c r="A2107" s="61">
        <v>43649</v>
      </c>
      <c r="B2107" s="59">
        <v>1.96</v>
      </c>
    </row>
    <row r="2108" spans="1:2" x14ac:dyDescent="0.25">
      <c r="A2108" s="61">
        <v>43650</v>
      </c>
      <c r="B2108" s="58">
        <v>0</v>
      </c>
    </row>
    <row r="2109" spans="1:2" x14ac:dyDescent="0.25">
      <c r="A2109" s="61">
        <v>43651</v>
      </c>
      <c r="B2109" s="59">
        <v>2.04</v>
      </c>
    </row>
    <row r="2110" spans="1:2" x14ac:dyDescent="0.25">
      <c r="A2110" s="61">
        <v>43654</v>
      </c>
      <c r="B2110" s="59">
        <v>2.0499999999999998</v>
      </c>
    </row>
    <row r="2111" spans="1:2" x14ac:dyDescent="0.25">
      <c r="A2111" s="61">
        <v>43655</v>
      </c>
      <c r="B2111" s="59">
        <v>2.0699999999999998</v>
      </c>
    </row>
    <row r="2112" spans="1:2" x14ac:dyDescent="0.25">
      <c r="A2112" s="61">
        <v>43656</v>
      </c>
      <c r="B2112" s="59">
        <v>2.0699999999999998</v>
      </c>
    </row>
    <row r="2113" spans="1:2" x14ac:dyDescent="0.25">
      <c r="A2113" s="61">
        <v>43657</v>
      </c>
      <c r="B2113" s="59">
        <v>2.13</v>
      </c>
    </row>
    <row r="2114" spans="1:2" x14ac:dyDescent="0.25">
      <c r="A2114" s="61">
        <v>43658</v>
      </c>
      <c r="B2114" s="59">
        <v>2.12</v>
      </c>
    </row>
    <row r="2115" spans="1:2" x14ac:dyDescent="0.25">
      <c r="A2115" s="61">
        <v>43661</v>
      </c>
      <c r="B2115" s="59">
        <v>2.09</v>
      </c>
    </row>
    <row r="2116" spans="1:2" x14ac:dyDescent="0.25">
      <c r="A2116" s="61">
        <v>43662</v>
      </c>
      <c r="B2116" s="59">
        <v>2.13</v>
      </c>
    </row>
    <row r="2117" spans="1:2" x14ac:dyDescent="0.25">
      <c r="A2117" s="61">
        <v>43663</v>
      </c>
      <c r="B2117" s="59">
        <v>2.06</v>
      </c>
    </row>
    <row r="2118" spans="1:2" x14ac:dyDescent="0.25">
      <c r="A2118" s="61">
        <v>43664</v>
      </c>
      <c r="B2118" s="59">
        <v>2.04</v>
      </c>
    </row>
    <row r="2119" spans="1:2" x14ac:dyDescent="0.25">
      <c r="A2119" s="61">
        <v>43665</v>
      </c>
      <c r="B2119" s="59">
        <v>2.0499999999999998</v>
      </c>
    </row>
    <row r="2120" spans="1:2" x14ac:dyDescent="0.25">
      <c r="A2120" s="61">
        <v>43668</v>
      </c>
      <c r="B2120" s="59">
        <v>2.0499999999999998</v>
      </c>
    </row>
    <row r="2121" spans="1:2" x14ac:dyDescent="0.25">
      <c r="A2121" s="61">
        <v>43669</v>
      </c>
      <c r="B2121" s="59">
        <v>2.08</v>
      </c>
    </row>
    <row r="2122" spans="1:2" x14ac:dyDescent="0.25">
      <c r="A2122" s="61">
        <v>43670</v>
      </c>
      <c r="B2122" s="59">
        <v>2.0499999999999998</v>
      </c>
    </row>
    <row r="2123" spans="1:2" x14ac:dyDescent="0.25">
      <c r="A2123" s="61">
        <v>43671</v>
      </c>
      <c r="B2123" s="59">
        <v>2.08</v>
      </c>
    </row>
    <row r="2124" spans="1:2" x14ac:dyDescent="0.25">
      <c r="A2124" s="61">
        <v>43672</v>
      </c>
      <c r="B2124" s="59">
        <v>2.08</v>
      </c>
    </row>
    <row r="2125" spans="1:2" x14ac:dyDescent="0.25">
      <c r="A2125" s="61">
        <v>43675</v>
      </c>
      <c r="B2125" s="59">
        <v>2.06</v>
      </c>
    </row>
    <row r="2126" spans="1:2" x14ac:dyDescent="0.25">
      <c r="A2126" s="61">
        <v>43676</v>
      </c>
      <c r="B2126" s="59">
        <v>2.06</v>
      </c>
    </row>
    <row r="2127" spans="1:2" x14ac:dyDescent="0.25">
      <c r="A2127" s="61">
        <v>43677</v>
      </c>
      <c r="B2127" s="59">
        <v>2.02</v>
      </c>
    </row>
    <row r="2128" spans="1:2" x14ac:dyDescent="0.25">
      <c r="A2128" s="61">
        <v>43678</v>
      </c>
      <c r="B2128" s="59">
        <v>1.9</v>
      </c>
    </row>
    <row r="2129" spans="1:2" x14ac:dyDescent="0.25">
      <c r="A2129" s="61">
        <v>43679</v>
      </c>
      <c r="B2129" s="59">
        <v>1.86</v>
      </c>
    </row>
    <row r="2130" spans="1:2" x14ac:dyDescent="0.25">
      <c r="A2130" s="61">
        <v>43682</v>
      </c>
      <c r="B2130" s="59">
        <v>1.75</v>
      </c>
    </row>
    <row r="2131" spans="1:2" x14ac:dyDescent="0.25">
      <c r="A2131" s="61">
        <v>43683</v>
      </c>
      <c r="B2131" s="59">
        <v>1.73</v>
      </c>
    </row>
    <row r="2132" spans="1:2" x14ac:dyDescent="0.25">
      <c r="A2132" s="61">
        <v>43684</v>
      </c>
      <c r="B2132" s="59">
        <v>1.71</v>
      </c>
    </row>
    <row r="2133" spans="1:2" x14ac:dyDescent="0.25">
      <c r="A2133" s="61">
        <v>43685</v>
      </c>
      <c r="B2133" s="59">
        <v>1.72</v>
      </c>
    </row>
    <row r="2134" spans="1:2" x14ac:dyDescent="0.25">
      <c r="A2134" s="61">
        <v>43686</v>
      </c>
      <c r="B2134" s="59">
        <v>1.74</v>
      </c>
    </row>
    <row r="2135" spans="1:2" x14ac:dyDescent="0.25">
      <c r="A2135" s="61">
        <v>43689</v>
      </c>
      <c r="B2135" s="59">
        <v>1.65</v>
      </c>
    </row>
    <row r="2136" spans="1:2" x14ac:dyDescent="0.25">
      <c r="A2136" s="61">
        <v>43690</v>
      </c>
      <c r="B2136" s="59">
        <v>1.68</v>
      </c>
    </row>
    <row r="2137" spans="1:2" x14ac:dyDescent="0.25">
      <c r="A2137" s="61">
        <v>43691</v>
      </c>
      <c r="B2137" s="59">
        <v>1.59</v>
      </c>
    </row>
    <row r="2138" spans="1:2" x14ac:dyDescent="0.25">
      <c r="A2138" s="61">
        <v>43692</v>
      </c>
      <c r="B2138" s="59">
        <v>1.52</v>
      </c>
    </row>
    <row r="2139" spans="1:2" x14ac:dyDescent="0.25">
      <c r="A2139" s="61">
        <v>43693</v>
      </c>
      <c r="B2139" s="59">
        <v>1.55</v>
      </c>
    </row>
    <row r="2140" spans="1:2" x14ac:dyDescent="0.25">
      <c r="A2140" s="61">
        <v>43696</v>
      </c>
      <c r="B2140" s="59">
        <v>1.6</v>
      </c>
    </row>
    <row r="2141" spans="1:2" x14ac:dyDescent="0.25">
      <c r="A2141" s="61">
        <v>43697</v>
      </c>
      <c r="B2141" s="59">
        <v>1.55</v>
      </c>
    </row>
    <row r="2142" spans="1:2" x14ac:dyDescent="0.25">
      <c r="A2142" s="61">
        <v>43698</v>
      </c>
      <c r="B2142" s="59">
        <v>1.59</v>
      </c>
    </row>
    <row r="2143" spans="1:2" x14ac:dyDescent="0.25">
      <c r="A2143" s="61">
        <v>43699</v>
      </c>
      <c r="B2143" s="59">
        <v>1.62</v>
      </c>
    </row>
    <row r="2144" spans="1:2" x14ac:dyDescent="0.25">
      <c r="A2144" s="61">
        <v>43700</v>
      </c>
      <c r="B2144" s="59">
        <v>1.52</v>
      </c>
    </row>
    <row r="2145" spans="1:2" x14ac:dyDescent="0.25">
      <c r="A2145" s="61">
        <v>43703</v>
      </c>
      <c r="B2145" s="59">
        <v>1.54</v>
      </c>
    </row>
    <row r="2146" spans="1:2" x14ac:dyDescent="0.25">
      <c r="A2146" s="61">
        <v>43704</v>
      </c>
      <c r="B2146" s="59">
        <v>1.49</v>
      </c>
    </row>
    <row r="2147" spans="1:2" x14ac:dyDescent="0.25">
      <c r="A2147" s="61">
        <v>43705</v>
      </c>
      <c r="B2147" s="59">
        <v>1.47</v>
      </c>
    </row>
    <row r="2148" spans="1:2" x14ac:dyDescent="0.25">
      <c r="A2148" s="61">
        <v>43706</v>
      </c>
      <c r="B2148" s="59">
        <v>1.5</v>
      </c>
    </row>
    <row r="2149" spans="1:2" x14ac:dyDescent="0.25">
      <c r="A2149" s="61">
        <v>43707</v>
      </c>
      <c r="B2149" s="59">
        <v>1.5</v>
      </c>
    </row>
    <row r="2150" spans="1:2" x14ac:dyDescent="0.25">
      <c r="A2150" s="61">
        <v>43710</v>
      </c>
      <c r="B2150" s="58">
        <v>0</v>
      </c>
    </row>
    <row r="2151" spans="1:2" x14ac:dyDescent="0.25">
      <c r="A2151" s="61">
        <v>43711</v>
      </c>
      <c r="B2151" s="59">
        <v>1.47</v>
      </c>
    </row>
    <row r="2152" spans="1:2" x14ac:dyDescent="0.25">
      <c r="A2152" s="61">
        <v>43712</v>
      </c>
      <c r="B2152" s="59">
        <v>1.47</v>
      </c>
    </row>
    <row r="2153" spans="1:2" x14ac:dyDescent="0.25">
      <c r="A2153" s="61">
        <v>43713</v>
      </c>
      <c r="B2153" s="59">
        <v>1.57</v>
      </c>
    </row>
    <row r="2154" spans="1:2" x14ac:dyDescent="0.25">
      <c r="A2154" s="61">
        <v>43714</v>
      </c>
      <c r="B2154" s="59">
        <v>1.55</v>
      </c>
    </row>
    <row r="2155" spans="1:2" x14ac:dyDescent="0.25">
      <c r="A2155" s="61">
        <v>43717</v>
      </c>
      <c r="B2155" s="59">
        <v>1.63</v>
      </c>
    </row>
    <row r="2156" spans="1:2" x14ac:dyDescent="0.25">
      <c r="A2156" s="61">
        <v>43718</v>
      </c>
      <c r="B2156" s="59">
        <v>1.72</v>
      </c>
    </row>
    <row r="2157" spans="1:2" x14ac:dyDescent="0.25">
      <c r="A2157" s="61">
        <v>43719</v>
      </c>
      <c r="B2157" s="59">
        <v>1.75</v>
      </c>
    </row>
    <row r="2158" spans="1:2" x14ac:dyDescent="0.25">
      <c r="A2158" s="61">
        <v>43720</v>
      </c>
      <c r="B2158" s="59">
        <v>1.79</v>
      </c>
    </row>
    <row r="2159" spans="1:2" x14ac:dyDescent="0.25">
      <c r="A2159" s="61">
        <v>43721</v>
      </c>
      <c r="B2159" s="59">
        <v>1.9</v>
      </c>
    </row>
    <row r="2160" spans="1:2" x14ac:dyDescent="0.25">
      <c r="A2160" s="61">
        <v>43724</v>
      </c>
      <c r="B2160" s="59">
        <v>1.84</v>
      </c>
    </row>
    <row r="2161" spans="1:2" x14ac:dyDescent="0.25">
      <c r="A2161" s="61">
        <v>43725</v>
      </c>
      <c r="B2161" s="59">
        <v>1.81</v>
      </c>
    </row>
    <row r="2162" spans="1:2" x14ac:dyDescent="0.25">
      <c r="A2162" s="61">
        <v>43726</v>
      </c>
      <c r="B2162" s="59">
        <v>1.8</v>
      </c>
    </row>
    <row r="2163" spans="1:2" x14ac:dyDescent="0.25">
      <c r="A2163" s="61">
        <v>43727</v>
      </c>
      <c r="B2163" s="59">
        <v>1.79</v>
      </c>
    </row>
    <row r="2164" spans="1:2" x14ac:dyDescent="0.25">
      <c r="A2164" s="61">
        <v>43728</v>
      </c>
      <c r="B2164" s="59">
        <v>1.74</v>
      </c>
    </row>
    <row r="2165" spans="1:2" x14ac:dyDescent="0.25">
      <c r="A2165" s="61">
        <v>43731</v>
      </c>
      <c r="B2165" s="59">
        <v>1.72</v>
      </c>
    </row>
    <row r="2166" spans="1:2" x14ac:dyDescent="0.25">
      <c r="A2166" s="61">
        <v>43732</v>
      </c>
      <c r="B2166" s="59">
        <v>1.64</v>
      </c>
    </row>
    <row r="2167" spans="1:2" x14ac:dyDescent="0.25">
      <c r="A2167" s="61">
        <v>43733</v>
      </c>
      <c r="B2167" s="59">
        <v>1.73</v>
      </c>
    </row>
    <row r="2168" spans="1:2" x14ac:dyDescent="0.25">
      <c r="A2168" s="61">
        <v>43734</v>
      </c>
      <c r="B2168" s="59">
        <v>1.7</v>
      </c>
    </row>
    <row r="2169" spans="1:2" x14ac:dyDescent="0.25">
      <c r="A2169" s="61">
        <v>43735</v>
      </c>
      <c r="B2169" s="59">
        <v>1.69</v>
      </c>
    </row>
    <row r="2170" spans="1:2" x14ac:dyDescent="0.25">
      <c r="A2170" s="61">
        <v>43738</v>
      </c>
      <c r="B2170" s="59">
        <v>1.68</v>
      </c>
    </row>
    <row r="2171" spans="1:2" x14ac:dyDescent="0.25">
      <c r="A2171" s="61">
        <v>43739</v>
      </c>
      <c r="B2171" s="59">
        <v>1.65</v>
      </c>
    </row>
    <row r="2172" spans="1:2" x14ac:dyDescent="0.25">
      <c r="A2172" s="61">
        <v>43740</v>
      </c>
      <c r="B2172" s="59">
        <v>1.6</v>
      </c>
    </row>
    <row r="2173" spans="1:2" x14ac:dyDescent="0.25">
      <c r="A2173" s="61">
        <v>43741</v>
      </c>
      <c r="B2173" s="59">
        <v>1.54</v>
      </c>
    </row>
    <row r="2174" spans="1:2" x14ac:dyDescent="0.25">
      <c r="A2174" s="61">
        <v>43742</v>
      </c>
      <c r="B2174" s="59">
        <v>1.52</v>
      </c>
    </row>
    <row r="2175" spans="1:2" x14ac:dyDescent="0.25">
      <c r="A2175" s="61">
        <v>43745</v>
      </c>
      <c r="B2175" s="59">
        <v>1.56</v>
      </c>
    </row>
    <row r="2176" spans="1:2" x14ac:dyDescent="0.25">
      <c r="A2176" s="61">
        <v>43746</v>
      </c>
      <c r="B2176" s="59">
        <v>1.54</v>
      </c>
    </row>
    <row r="2177" spans="1:2" x14ac:dyDescent="0.25">
      <c r="A2177" s="61">
        <v>43747</v>
      </c>
      <c r="B2177" s="59">
        <v>1.59</v>
      </c>
    </row>
    <row r="2178" spans="1:2" x14ac:dyDescent="0.25">
      <c r="A2178" s="61">
        <v>43748</v>
      </c>
      <c r="B2178" s="59">
        <v>1.67</v>
      </c>
    </row>
    <row r="2179" spans="1:2" x14ac:dyDescent="0.25">
      <c r="A2179" s="61">
        <v>43749</v>
      </c>
      <c r="B2179" s="59">
        <v>1.76</v>
      </c>
    </row>
    <row r="2180" spans="1:2" x14ac:dyDescent="0.25">
      <c r="A2180" s="61">
        <v>43752</v>
      </c>
      <c r="B2180" s="58">
        <v>0</v>
      </c>
    </row>
    <row r="2181" spans="1:2" x14ac:dyDescent="0.25">
      <c r="A2181" s="61">
        <v>43753</v>
      </c>
      <c r="B2181" s="59">
        <v>1.77</v>
      </c>
    </row>
    <row r="2182" spans="1:2" x14ac:dyDescent="0.25">
      <c r="A2182" s="61">
        <v>43754</v>
      </c>
      <c r="B2182" s="59">
        <v>1.75</v>
      </c>
    </row>
    <row r="2183" spans="1:2" x14ac:dyDescent="0.25">
      <c r="A2183" s="61">
        <v>43755</v>
      </c>
      <c r="B2183" s="59">
        <v>1.76</v>
      </c>
    </row>
    <row r="2184" spans="1:2" x14ac:dyDescent="0.25">
      <c r="A2184" s="61">
        <v>43756</v>
      </c>
      <c r="B2184" s="59">
        <v>1.76</v>
      </c>
    </row>
    <row r="2185" spans="1:2" x14ac:dyDescent="0.25">
      <c r="A2185" s="61">
        <v>43759</v>
      </c>
      <c r="B2185" s="59">
        <v>1.8</v>
      </c>
    </row>
    <row r="2186" spans="1:2" x14ac:dyDescent="0.25">
      <c r="A2186" s="61">
        <v>43760</v>
      </c>
      <c r="B2186" s="59">
        <v>1.78</v>
      </c>
    </row>
    <row r="2187" spans="1:2" x14ac:dyDescent="0.25">
      <c r="A2187" s="61">
        <v>43761</v>
      </c>
      <c r="B2187" s="59">
        <v>1.77</v>
      </c>
    </row>
    <row r="2188" spans="1:2" x14ac:dyDescent="0.25">
      <c r="A2188" s="61">
        <v>43762</v>
      </c>
      <c r="B2188" s="59">
        <v>1.77</v>
      </c>
    </row>
    <row r="2189" spans="1:2" x14ac:dyDescent="0.25">
      <c r="A2189" s="61">
        <v>43763</v>
      </c>
      <c r="B2189" s="59">
        <v>1.8</v>
      </c>
    </row>
    <row r="2190" spans="1:2" x14ac:dyDescent="0.25">
      <c r="A2190" s="61">
        <v>43766</v>
      </c>
      <c r="B2190" s="59">
        <v>1.85</v>
      </c>
    </row>
    <row r="2191" spans="1:2" x14ac:dyDescent="0.25">
      <c r="A2191" s="61">
        <v>43767</v>
      </c>
      <c r="B2191" s="59">
        <v>1.84</v>
      </c>
    </row>
    <row r="2192" spans="1:2" x14ac:dyDescent="0.25">
      <c r="A2192" s="61">
        <v>43768</v>
      </c>
      <c r="B2192" s="59">
        <v>1.78</v>
      </c>
    </row>
    <row r="2193" spans="1:2" x14ac:dyDescent="0.25">
      <c r="A2193" s="61">
        <v>43769</v>
      </c>
      <c r="B2193" s="59">
        <v>1.69</v>
      </c>
    </row>
    <row r="2194" spans="1:2" x14ac:dyDescent="0.25">
      <c r="A2194" s="61">
        <v>43770</v>
      </c>
      <c r="B2194" s="59">
        <v>1.73</v>
      </c>
    </row>
    <row r="2195" spans="1:2" x14ac:dyDescent="0.25">
      <c r="A2195" s="61">
        <v>43773</v>
      </c>
      <c r="B2195" s="59">
        <v>1.79</v>
      </c>
    </row>
    <row r="2196" spans="1:2" x14ac:dyDescent="0.25">
      <c r="A2196" s="61">
        <v>43774</v>
      </c>
      <c r="B2196" s="59">
        <v>1.86</v>
      </c>
    </row>
    <row r="2197" spans="1:2" x14ac:dyDescent="0.25">
      <c r="A2197" s="61">
        <v>43775</v>
      </c>
      <c r="B2197" s="59">
        <v>1.81</v>
      </c>
    </row>
    <row r="2198" spans="1:2" x14ac:dyDescent="0.25">
      <c r="A2198" s="61">
        <v>43776</v>
      </c>
      <c r="B2198" s="59">
        <v>1.92</v>
      </c>
    </row>
    <row r="2199" spans="1:2" x14ac:dyDescent="0.25">
      <c r="A2199" s="61">
        <v>43777</v>
      </c>
      <c r="B2199" s="59">
        <v>1.94</v>
      </c>
    </row>
    <row r="2200" spans="1:2" x14ac:dyDescent="0.25">
      <c r="A2200" s="61">
        <v>43780</v>
      </c>
      <c r="B2200" s="58">
        <v>0</v>
      </c>
    </row>
    <row r="2201" spans="1:2" x14ac:dyDescent="0.25">
      <c r="A2201" s="61">
        <v>43781</v>
      </c>
      <c r="B2201" s="59">
        <v>1.92</v>
      </c>
    </row>
    <row r="2202" spans="1:2" x14ac:dyDescent="0.25">
      <c r="A2202" s="61">
        <v>43782</v>
      </c>
      <c r="B2202" s="59">
        <v>1.88</v>
      </c>
    </row>
    <row r="2203" spans="1:2" x14ac:dyDescent="0.25">
      <c r="A2203" s="61">
        <v>43783</v>
      </c>
      <c r="B2203" s="59">
        <v>1.82</v>
      </c>
    </row>
    <row r="2204" spans="1:2" x14ac:dyDescent="0.25">
      <c r="A2204" s="61">
        <v>43784</v>
      </c>
      <c r="B2204" s="59">
        <v>1.84</v>
      </c>
    </row>
    <row r="2205" spans="1:2" x14ac:dyDescent="0.25">
      <c r="A2205" s="61">
        <v>43787</v>
      </c>
      <c r="B2205" s="59">
        <v>1.81</v>
      </c>
    </row>
    <row r="2206" spans="1:2" x14ac:dyDescent="0.25">
      <c r="A2206" s="61">
        <v>43788</v>
      </c>
      <c r="B2206" s="59">
        <v>1.79</v>
      </c>
    </row>
    <row r="2207" spans="1:2" x14ac:dyDescent="0.25">
      <c r="A2207" s="61">
        <v>43789</v>
      </c>
      <c r="B2207" s="59">
        <v>1.73</v>
      </c>
    </row>
    <row r="2208" spans="1:2" x14ac:dyDescent="0.25">
      <c r="A2208" s="61">
        <v>43790</v>
      </c>
      <c r="B2208" s="59">
        <v>1.77</v>
      </c>
    </row>
    <row r="2209" spans="1:2" x14ac:dyDescent="0.25">
      <c r="A2209" s="61">
        <v>43791</v>
      </c>
      <c r="B2209" s="59">
        <v>1.77</v>
      </c>
    </row>
    <row r="2210" spans="1:2" x14ac:dyDescent="0.25">
      <c r="A2210" s="61">
        <v>43794</v>
      </c>
      <c r="B2210" s="59">
        <v>1.76</v>
      </c>
    </row>
    <row r="2211" spans="1:2" x14ac:dyDescent="0.25">
      <c r="A2211" s="61">
        <v>43795</v>
      </c>
      <c r="B2211" s="59">
        <v>1.74</v>
      </c>
    </row>
    <row r="2212" spans="1:2" x14ac:dyDescent="0.25">
      <c r="A2212" s="61">
        <v>43796</v>
      </c>
      <c r="B2212" s="59">
        <v>1.77</v>
      </c>
    </row>
    <row r="2213" spans="1:2" x14ac:dyDescent="0.25">
      <c r="A2213" s="61">
        <v>43797</v>
      </c>
      <c r="B2213" s="58">
        <v>0</v>
      </c>
    </row>
    <row r="2214" spans="1:2" x14ac:dyDescent="0.25">
      <c r="A2214" s="61">
        <v>43798</v>
      </c>
      <c r="B2214" s="59">
        <v>1.78</v>
      </c>
    </row>
    <row r="2215" spans="1:2" x14ac:dyDescent="0.25">
      <c r="A2215" s="61">
        <v>43801</v>
      </c>
      <c r="B2215" s="59">
        <v>1.83</v>
      </c>
    </row>
    <row r="2216" spans="1:2" x14ac:dyDescent="0.25">
      <c r="A2216" s="61">
        <v>43802</v>
      </c>
      <c r="B2216" s="59">
        <v>1.72</v>
      </c>
    </row>
    <row r="2217" spans="1:2" x14ac:dyDescent="0.25">
      <c r="A2217" s="61">
        <v>43803</v>
      </c>
      <c r="B2217" s="59">
        <v>1.77</v>
      </c>
    </row>
    <row r="2218" spans="1:2" x14ac:dyDescent="0.25">
      <c r="A2218" s="61">
        <v>43804</v>
      </c>
      <c r="B2218" s="59">
        <v>1.8</v>
      </c>
    </row>
    <row r="2219" spans="1:2" x14ac:dyDescent="0.25">
      <c r="A2219" s="61">
        <v>43805</v>
      </c>
      <c r="B2219" s="59">
        <v>1.84</v>
      </c>
    </row>
    <row r="2220" spans="1:2" x14ac:dyDescent="0.25">
      <c r="A2220" s="61">
        <v>43808</v>
      </c>
      <c r="B2220" s="59">
        <v>1.83</v>
      </c>
    </row>
    <row r="2221" spans="1:2" x14ac:dyDescent="0.25">
      <c r="A2221" s="61">
        <v>43809</v>
      </c>
      <c r="B2221" s="59">
        <v>1.85</v>
      </c>
    </row>
    <row r="2222" spans="1:2" x14ac:dyDescent="0.25">
      <c r="A2222" s="61">
        <v>43810</v>
      </c>
      <c r="B2222" s="59">
        <v>1.79</v>
      </c>
    </row>
    <row r="2223" spans="1:2" x14ac:dyDescent="0.25">
      <c r="A2223" s="61">
        <v>43811</v>
      </c>
      <c r="B2223" s="59">
        <v>1.9</v>
      </c>
    </row>
    <row r="2224" spans="1:2" x14ac:dyDescent="0.25">
      <c r="A2224" s="61">
        <v>43812</v>
      </c>
      <c r="B2224" s="59">
        <v>1.82</v>
      </c>
    </row>
    <row r="2225" spans="1:2" x14ac:dyDescent="0.25">
      <c r="A2225" s="61">
        <v>43815</v>
      </c>
      <c r="B2225" s="59">
        <v>1.89</v>
      </c>
    </row>
    <row r="2226" spans="1:2" x14ac:dyDescent="0.25">
      <c r="A2226" s="61">
        <v>43816</v>
      </c>
      <c r="B2226" s="59">
        <v>1.89</v>
      </c>
    </row>
    <row r="2227" spans="1:2" x14ac:dyDescent="0.25">
      <c r="A2227" s="61">
        <v>43817</v>
      </c>
      <c r="B2227" s="59">
        <v>1.92</v>
      </c>
    </row>
    <row r="2228" spans="1:2" x14ac:dyDescent="0.25">
      <c r="A2228" s="61">
        <v>43818</v>
      </c>
      <c r="B2228" s="59">
        <v>1.92</v>
      </c>
    </row>
    <row r="2229" spans="1:2" x14ac:dyDescent="0.25">
      <c r="A2229" s="61">
        <v>43819</v>
      </c>
      <c r="B2229" s="59">
        <v>1.92</v>
      </c>
    </row>
    <row r="2230" spans="1:2" x14ac:dyDescent="0.25">
      <c r="A2230" s="61">
        <v>43822</v>
      </c>
      <c r="B2230" s="59">
        <v>1.93</v>
      </c>
    </row>
    <row r="2231" spans="1:2" x14ac:dyDescent="0.25">
      <c r="A2231" s="61">
        <v>43823</v>
      </c>
      <c r="B2231" s="59">
        <v>1.9</v>
      </c>
    </row>
    <row r="2232" spans="1:2" x14ac:dyDescent="0.25">
      <c r="A2232" s="61">
        <v>43824</v>
      </c>
      <c r="B2232" s="58">
        <v>0</v>
      </c>
    </row>
    <row r="2233" spans="1:2" x14ac:dyDescent="0.25">
      <c r="A2233" s="61">
        <v>43825</v>
      </c>
      <c r="B2233" s="59">
        <v>1.9</v>
      </c>
    </row>
    <row r="2234" spans="1:2" x14ac:dyDescent="0.25">
      <c r="A2234" s="61">
        <v>43826</v>
      </c>
      <c r="B2234" s="59">
        <v>1.88</v>
      </c>
    </row>
    <row r="2235" spans="1:2" x14ac:dyDescent="0.25">
      <c r="A2235" s="61">
        <v>43829</v>
      </c>
      <c r="B2235" s="59">
        <v>1.9</v>
      </c>
    </row>
    <row r="2236" spans="1:2" x14ac:dyDescent="0.25">
      <c r="A2236" s="61">
        <v>43830</v>
      </c>
      <c r="B2236" s="59">
        <v>1.92</v>
      </c>
    </row>
    <row r="2237" spans="1:2" x14ac:dyDescent="0.25">
      <c r="A2237" s="61">
        <v>43831</v>
      </c>
      <c r="B2237" s="58">
        <v>0</v>
      </c>
    </row>
    <row r="2238" spans="1:2" x14ac:dyDescent="0.25">
      <c r="A2238" s="61">
        <v>43832</v>
      </c>
      <c r="B2238" s="59">
        <v>1.88</v>
      </c>
    </row>
    <row r="2239" spans="1:2" x14ac:dyDescent="0.25">
      <c r="A2239" s="61">
        <v>43833</v>
      </c>
      <c r="B2239" s="59">
        <v>1.8</v>
      </c>
    </row>
    <row r="2240" spans="1:2" x14ac:dyDescent="0.25">
      <c r="A2240" s="61">
        <v>43836</v>
      </c>
      <c r="B2240" s="59">
        <v>1.81</v>
      </c>
    </row>
    <row r="2241" spans="1:2" x14ac:dyDescent="0.25">
      <c r="A2241" s="61">
        <v>43837</v>
      </c>
      <c r="B2241" s="59">
        <v>1.83</v>
      </c>
    </row>
    <row r="2242" spans="1:2" x14ac:dyDescent="0.25">
      <c r="A2242" s="61">
        <v>43838</v>
      </c>
      <c r="B2242" s="59">
        <v>1.87</v>
      </c>
    </row>
    <row r="2243" spans="1:2" x14ac:dyDescent="0.25">
      <c r="A2243" s="61">
        <v>43839</v>
      </c>
      <c r="B2243" s="59">
        <v>1.85</v>
      </c>
    </row>
    <row r="2244" spans="1:2" x14ac:dyDescent="0.25">
      <c r="A2244" s="61">
        <v>43840</v>
      </c>
      <c r="B2244" s="59">
        <v>1.83</v>
      </c>
    </row>
    <row r="2245" spans="1:2" x14ac:dyDescent="0.25">
      <c r="A2245" s="61">
        <v>43843</v>
      </c>
      <c r="B2245" s="59">
        <v>1.85</v>
      </c>
    </row>
    <row r="2246" spans="1:2" x14ac:dyDescent="0.25">
      <c r="A2246" s="61">
        <v>43844</v>
      </c>
      <c r="B2246" s="59">
        <v>1.82</v>
      </c>
    </row>
    <row r="2247" spans="1:2" x14ac:dyDescent="0.25">
      <c r="A2247" s="61">
        <v>43845</v>
      </c>
      <c r="B2247" s="59">
        <v>1.79</v>
      </c>
    </row>
    <row r="2248" spans="1:2" x14ac:dyDescent="0.25">
      <c r="A2248" s="61">
        <v>43846</v>
      </c>
      <c r="B2248" s="59">
        <v>1.81</v>
      </c>
    </row>
    <row r="2249" spans="1:2" x14ac:dyDescent="0.25">
      <c r="A2249" s="61">
        <v>43847</v>
      </c>
      <c r="B2249" s="59">
        <v>1.84</v>
      </c>
    </row>
    <row r="2250" spans="1:2" x14ac:dyDescent="0.25">
      <c r="A2250" s="61">
        <v>43850</v>
      </c>
      <c r="B2250" s="58">
        <v>0</v>
      </c>
    </row>
    <row r="2251" spans="1:2" x14ac:dyDescent="0.25">
      <c r="A2251" s="61">
        <v>43851</v>
      </c>
      <c r="B2251" s="59">
        <v>1.78</v>
      </c>
    </row>
    <row r="2252" spans="1:2" x14ac:dyDescent="0.25">
      <c r="A2252" s="61">
        <v>43852</v>
      </c>
      <c r="B2252" s="59">
        <v>1.77</v>
      </c>
    </row>
    <row r="2253" spans="1:2" x14ac:dyDescent="0.25">
      <c r="A2253" s="61">
        <v>43853</v>
      </c>
      <c r="B2253" s="59">
        <v>1.74</v>
      </c>
    </row>
    <row r="2254" spans="1:2" x14ac:dyDescent="0.25">
      <c r="A2254" s="61">
        <v>43854</v>
      </c>
      <c r="B2254" s="59">
        <v>1.7</v>
      </c>
    </row>
    <row r="2255" spans="1:2" x14ac:dyDescent="0.25">
      <c r="A2255" s="61">
        <v>43857</v>
      </c>
      <c r="B2255" s="59">
        <v>1.61</v>
      </c>
    </row>
    <row r="2256" spans="1:2" x14ac:dyDescent="0.25">
      <c r="A2256" s="61">
        <v>43858</v>
      </c>
      <c r="B2256" s="59">
        <v>1.65</v>
      </c>
    </row>
    <row r="2257" spans="1:2" x14ac:dyDescent="0.25">
      <c r="A2257" s="61">
        <v>43859</v>
      </c>
      <c r="B2257" s="59">
        <v>1.6</v>
      </c>
    </row>
    <row r="2258" spans="1:2" x14ac:dyDescent="0.25">
      <c r="A2258" s="61">
        <v>43860</v>
      </c>
      <c r="B2258" s="59">
        <v>1.57</v>
      </c>
    </row>
    <row r="2259" spans="1:2" x14ac:dyDescent="0.25">
      <c r="A2259" s="61">
        <v>43861</v>
      </c>
      <c r="B2259" s="59">
        <v>1.51</v>
      </c>
    </row>
    <row r="2260" spans="1:2" x14ac:dyDescent="0.25">
      <c r="A2260" s="61">
        <v>43864</v>
      </c>
      <c r="B2260" s="59">
        <v>1.54</v>
      </c>
    </row>
    <row r="2261" spans="1:2" x14ac:dyDescent="0.25">
      <c r="A2261" s="61">
        <v>43865</v>
      </c>
      <c r="B2261" s="59">
        <v>1.61</v>
      </c>
    </row>
    <row r="2262" spans="1:2" x14ac:dyDescent="0.25">
      <c r="A2262" s="61">
        <v>43866</v>
      </c>
      <c r="B2262" s="59">
        <v>1.66</v>
      </c>
    </row>
    <row r="2263" spans="1:2" x14ac:dyDescent="0.25">
      <c r="A2263" s="61">
        <v>43867</v>
      </c>
      <c r="B2263" s="59">
        <v>1.65</v>
      </c>
    </row>
    <row r="2264" spans="1:2" x14ac:dyDescent="0.25">
      <c r="A2264" s="61">
        <v>43868</v>
      </c>
      <c r="B2264" s="59">
        <v>1.59</v>
      </c>
    </row>
    <row r="2265" spans="1:2" x14ac:dyDescent="0.25">
      <c r="A2265" s="61">
        <v>43871</v>
      </c>
      <c r="B2265" s="59">
        <v>1.56</v>
      </c>
    </row>
    <row r="2266" spans="1:2" x14ac:dyDescent="0.25">
      <c r="A2266" s="61">
        <v>43872</v>
      </c>
      <c r="B2266" s="59">
        <v>1.59</v>
      </c>
    </row>
    <row r="2267" spans="1:2" x14ac:dyDescent="0.25">
      <c r="A2267" s="61">
        <v>43873</v>
      </c>
      <c r="B2267" s="59">
        <v>1.62</v>
      </c>
    </row>
    <row r="2268" spans="1:2" x14ac:dyDescent="0.25">
      <c r="A2268" s="61">
        <v>43874</v>
      </c>
      <c r="B2268" s="59">
        <v>1.61</v>
      </c>
    </row>
    <row r="2269" spans="1:2" x14ac:dyDescent="0.25">
      <c r="A2269" s="61">
        <v>43875</v>
      </c>
      <c r="B2269" s="59">
        <v>1.59</v>
      </c>
    </row>
    <row r="2270" spans="1:2" x14ac:dyDescent="0.25">
      <c r="A2270" s="61">
        <v>43878</v>
      </c>
      <c r="B2270" s="58">
        <v>0</v>
      </c>
    </row>
    <row r="2271" spans="1:2" x14ac:dyDescent="0.25">
      <c r="A2271" s="61">
        <v>43879</v>
      </c>
      <c r="B2271" s="59">
        <v>1.55</v>
      </c>
    </row>
    <row r="2272" spans="1:2" x14ac:dyDescent="0.25">
      <c r="A2272" s="61">
        <v>43880</v>
      </c>
      <c r="B2272" s="59">
        <v>1.56</v>
      </c>
    </row>
    <row r="2273" spans="1:2" x14ac:dyDescent="0.25">
      <c r="A2273" s="61">
        <v>43881</v>
      </c>
      <c r="B2273" s="59">
        <v>1.52</v>
      </c>
    </row>
    <row r="2274" spans="1:2" x14ac:dyDescent="0.25">
      <c r="A2274" s="61">
        <v>43882</v>
      </c>
      <c r="B2274" s="59">
        <v>1.46</v>
      </c>
    </row>
    <row r="2275" spans="1:2" x14ac:dyDescent="0.25">
      <c r="A2275" s="61">
        <v>43885</v>
      </c>
      <c r="B2275" s="59">
        <v>1.38</v>
      </c>
    </row>
    <row r="2276" spans="1:2" x14ac:dyDescent="0.25">
      <c r="A2276" s="61">
        <v>43886</v>
      </c>
      <c r="B2276" s="59">
        <v>1.33</v>
      </c>
    </row>
    <row r="2277" spans="1:2" x14ac:dyDescent="0.25">
      <c r="A2277" s="61">
        <v>43887</v>
      </c>
      <c r="B2277" s="59">
        <v>1.33</v>
      </c>
    </row>
    <row r="2278" spans="1:2" x14ac:dyDescent="0.25">
      <c r="A2278" s="61">
        <v>43888</v>
      </c>
      <c r="B2278" s="59">
        <v>1.3</v>
      </c>
    </row>
    <row r="2279" spans="1:2" x14ac:dyDescent="0.25">
      <c r="A2279" s="61">
        <v>43889</v>
      </c>
      <c r="B2279" s="59">
        <v>1.1299999999999999</v>
      </c>
    </row>
    <row r="2280" spans="1:2" x14ac:dyDescent="0.25">
      <c r="A2280" s="61">
        <v>43892</v>
      </c>
      <c r="B2280" s="59">
        <v>1.1000000000000001</v>
      </c>
    </row>
    <row r="2281" spans="1:2" x14ac:dyDescent="0.25">
      <c r="A2281" s="61">
        <v>43893</v>
      </c>
      <c r="B2281" s="59">
        <v>1.02</v>
      </c>
    </row>
    <row r="2282" spans="1:2" x14ac:dyDescent="0.25">
      <c r="A2282" s="61">
        <v>43894</v>
      </c>
      <c r="B2282" s="59">
        <v>1.02</v>
      </c>
    </row>
    <row r="2283" spans="1:2" x14ac:dyDescent="0.25">
      <c r="A2283" s="61">
        <v>43895</v>
      </c>
      <c r="B2283" s="59">
        <v>0.92</v>
      </c>
    </row>
    <row r="2284" spans="1:2" x14ac:dyDescent="0.25">
      <c r="A2284" s="61">
        <v>43896</v>
      </c>
      <c r="B2284" s="59">
        <v>0.74</v>
      </c>
    </row>
    <row r="2285" spans="1:2" x14ac:dyDescent="0.25">
      <c r="A2285" s="61">
        <v>43899</v>
      </c>
      <c r="B2285" s="59">
        <v>0.54</v>
      </c>
    </row>
    <row r="2286" spans="1:2" x14ac:dyDescent="0.25">
      <c r="A2286" s="61">
        <v>43900</v>
      </c>
      <c r="B2286" s="59">
        <v>0.76</v>
      </c>
    </row>
    <row r="2287" spans="1:2" x14ac:dyDescent="0.25">
      <c r="A2287" s="61">
        <v>43901</v>
      </c>
      <c r="B2287" s="59">
        <v>0.82</v>
      </c>
    </row>
    <row r="2288" spans="1:2" x14ac:dyDescent="0.25">
      <c r="A2288" s="61">
        <v>43902</v>
      </c>
      <c r="B2288" s="59">
        <v>0.88</v>
      </c>
    </row>
    <row r="2289" spans="1:2" x14ac:dyDescent="0.25">
      <c r="A2289" s="61">
        <v>43903</v>
      </c>
      <c r="B2289" s="59">
        <v>0.94</v>
      </c>
    </row>
    <row r="2290" spans="1:2" x14ac:dyDescent="0.25">
      <c r="A2290" s="61">
        <v>43906</v>
      </c>
      <c r="B2290" s="59">
        <v>0.73</v>
      </c>
    </row>
    <row r="2291" spans="1:2" x14ac:dyDescent="0.25">
      <c r="A2291" s="61">
        <v>43907</v>
      </c>
      <c r="B2291" s="59">
        <v>1.02</v>
      </c>
    </row>
    <row r="2292" spans="1:2" x14ac:dyDescent="0.25">
      <c r="A2292" s="61">
        <v>43908</v>
      </c>
      <c r="B2292" s="59">
        <v>1.18</v>
      </c>
    </row>
    <row r="2293" spans="1:2" x14ac:dyDescent="0.25">
      <c r="A2293" s="61">
        <v>43909</v>
      </c>
      <c r="B2293" s="59">
        <v>1.1200000000000001</v>
      </c>
    </row>
    <row r="2294" spans="1:2" x14ac:dyDescent="0.25">
      <c r="A2294" s="61">
        <v>43910</v>
      </c>
      <c r="B2294" s="59">
        <v>0.92</v>
      </c>
    </row>
    <row r="2295" spans="1:2" x14ac:dyDescent="0.25">
      <c r="A2295" s="61">
        <v>43913</v>
      </c>
      <c r="B2295" s="59">
        <v>0.76</v>
      </c>
    </row>
    <row r="2296" spans="1:2" x14ac:dyDescent="0.25">
      <c r="A2296" s="61">
        <v>43914</v>
      </c>
      <c r="B2296" s="59">
        <v>0.84</v>
      </c>
    </row>
    <row r="2297" spans="1:2" x14ac:dyDescent="0.25">
      <c r="A2297" s="61">
        <v>43915</v>
      </c>
      <c r="B2297" s="59">
        <v>0.88</v>
      </c>
    </row>
    <row r="2298" spans="1:2" x14ac:dyDescent="0.25">
      <c r="A2298" s="61">
        <v>43916</v>
      </c>
      <c r="B2298" s="59">
        <v>0.83</v>
      </c>
    </row>
    <row r="2299" spans="1:2" x14ac:dyDescent="0.25">
      <c r="A2299" s="61">
        <v>43917</v>
      </c>
      <c r="B2299" s="59">
        <v>0.72</v>
      </c>
    </row>
    <row r="2300" spans="1:2" x14ac:dyDescent="0.25">
      <c r="A2300" s="61">
        <v>43920</v>
      </c>
      <c r="B2300" s="59">
        <v>0.7</v>
      </c>
    </row>
    <row r="2301" spans="1:2" x14ac:dyDescent="0.25">
      <c r="A2301" s="61">
        <v>43921</v>
      </c>
      <c r="B2301" s="59">
        <v>0.7</v>
      </c>
    </row>
    <row r="2302" spans="1:2" x14ac:dyDescent="0.25">
      <c r="A2302" s="61">
        <v>43922</v>
      </c>
      <c r="B2302" s="59">
        <v>0.62</v>
      </c>
    </row>
    <row r="2303" spans="1:2" x14ac:dyDescent="0.25">
      <c r="A2303" s="61">
        <v>43923</v>
      </c>
      <c r="B2303" s="59">
        <v>0.63</v>
      </c>
    </row>
    <row r="2304" spans="1:2" x14ac:dyDescent="0.25">
      <c r="A2304" s="61">
        <v>43924</v>
      </c>
      <c r="B2304" s="59">
        <v>0.62</v>
      </c>
    </row>
    <row r="2305" spans="1:2" x14ac:dyDescent="0.25">
      <c r="A2305" s="61">
        <v>43927</v>
      </c>
      <c r="B2305" s="59">
        <v>0.67</v>
      </c>
    </row>
    <row r="2306" spans="1:2" x14ac:dyDescent="0.25">
      <c r="A2306" s="61">
        <v>43928</v>
      </c>
      <c r="B2306" s="59">
        <v>0.75</v>
      </c>
    </row>
    <row r="2307" spans="1:2" x14ac:dyDescent="0.25">
      <c r="A2307" s="61">
        <v>43929</v>
      </c>
      <c r="B2307" s="59">
        <v>0.77</v>
      </c>
    </row>
    <row r="2308" spans="1:2" x14ac:dyDescent="0.25">
      <c r="A2308" s="61">
        <v>43930</v>
      </c>
      <c r="B2308" s="59">
        <v>0.73</v>
      </c>
    </row>
    <row r="2309" spans="1:2" x14ac:dyDescent="0.25">
      <c r="A2309" s="61">
        <v>43931</v>
      </c>
      <c r="B2309" s="58">
        <v>0</v>
      </c>
    </row>
    <row r="2310" spans="1:2" x14ac:dyDescent="0.25">
      <c r="A2310" s="61">
        <v>43934</v>
      </c>
      <c r="B2310" s="59">
        <v>0.76</v>
      </c>
    </row>
    <row r="2311" spans="1:2" x14ac:dyDescent="0.25">
      <c r="A2311" s="61">
        <v>43935</v>
      </c>
      <c r="B2311" s="59">
        <v>0.76</v>
      </c>
    </row>
    <row r="2312" spans="1:2" x14ac:dyDescent="0.25">
      <c r="A2312" s="61">
        <v>43936</v>
      </c>
      <c r="B2312" s="59">
        <v>0.63</v>
      </c>
    </row>
    <row r="2313" spans="1:2" x14ac:dyDescent="0.25">
      <c r="A2313" s="61">
        <v>43937</v>
      </c>
      <c r="B2313" s="59">
        <v>0.61</v>
      </c>
    </row>
    <row r="2314" spans="1:2" x14ac:dyDescent="0.25">
      <c r="A2314" s="61">
        <v>43938</v>
      </c>
      <c r="B2314" s="59">
        <v>0.65</v>
      </c>
    </row>
    <row r="2315" spans="1:2" x14ac:dyDescent="0.25">
      <c r="A2315" s="61">
        <v>43941</v>
      </c>
      <c r="B2315" s="59">
        <v>0.63</v>
      </c>
    </row>
    <row r="2316" spans="1:2" x14ac:dyDescent="0.25">
      <c r="A2316" s="61">
        <v>43942</v>
      </c>
      <c r="B2316" s="59">
        <v>0.57999999999999996</v>
      </c>
    </row>
    <row r="2317" spans="1:2" x14ac:dyDescent="0.25">
      <c r="A2317" s="61">
        <v>43943</v>
      </c>
      <c r="B2317" s="59">
        <v>0.63</v>
      </c>
    </row>
    <row r="2318" spans="1:2" x14ac:dyDescent="0.25">
      <c r="A2318" s="61">
        <v>43944</v>
      </c>
      <c r="B2318" s="59">
        <v>0.61</v>
      </c>
    </row>
    <row r="2319" spans="1:2" x14ac:dyDescent="0.25">
      <c r="A2319" s="61">
        <v>43945</v>
      </c>
      <c r="B2319" s="59">
        <v>0.6</v>
      </c>
    </row>
    <row r="2320" spans="1:2" x14ac:dyDescent="0.25">
      <c r="A2320" s="61">
        <v>43948</v>
      </c>
      <c r="B2320" s="59">
        <v>0.67</v>
      </c>
    </row>
    <row r="2321" spans="1:2" x14ac:dyDescent="0.25">
      <c r="A2321" s="61">
        <v>43949</v>
      </c>
      <c r="B2321" s="59">
        <v>0.62</v>
      </c>
    </row>
    <row r="2322" spans="1:2" x14ac:dyDescent="0.25">
      <c r="A2322" s="61">
        <v>43950</v>
      </c>
      <c r="B2322" s="59">
        <v>0.63</v>
      </c>
    </row>
    <row r="2323" spans="1:2" x14ac:dyDescent="0.25">
      <c r="A2323" s="61">
        <v>43951</v>
      </c>
      <c r="B2323" s="59">
        <v>0.64</v>
      </c>
    </row>
    <row r="2324" spans="1:2" x14ac:dyDescent="0.25">
      <c r="A2324" s="61">
        <v>43952</v>
      </c>
      <c r="B2324" s="59">
        <v>0.64</v>
      </c>
    </row>
    <row r="2325" spans="1:2" x14ac:dyDescent="0.25">
      <c r="A2325" s="61">
        <v>43955</v>
      </c>
      <c r="B2325" s="59">
        <v>0.64</v>
      </c>
    </row>
    <row r="2326" spans="1:2" x14ac:dyDescent="0.25">
      <c r="A2326" s="61">
        <v>43956</v>
      </c>
      <c r="B2326" s="59">
        <v>0.66</v>
      </c>
    </row>
    <row r="2327" spans="1:2" x14ac:dyDescent="0.25">
      <c r="A2327" s="61">
        <v>43957</v>
      </c>
      <c r="B2327" s="59">
        <v>0.72</v>
      </c>
    </row>
    <row r="2328" spans="1:2" x14ac:dyDescent="0.25">
      <c r="A2328" s="61">
        <v>43958</v>
      </c>
      <c r="B2328" s="59">
        <v>0.63</v>
      </c>
    </row>
    <row r="2329" spans="1:2" x14ac:dyDescent="0.25">
      <c r="A2329" s="61">
        <v>43959</v>
      </c>
      <c r="B2329" s="59">
        <v>0.69</v>
      </c>
    </row>
    <row r="2330" spans="1:2" x14ac:dyDescent="0.25">
      <c r="A2330" s="61">
        <v>43962</v>
      </c>
      <c r="B2330" s="59">
        <v>0.73</v>
      </c>
    </row>
    <row r="2331" spans="1:2" x14ac:dyDescent="0.25">
      <c r="A2331" s="61">
        <v>43963</v>
      </c>
      <c r="B2331" s="59">
        <v>0.69</v>
      </c>
    </row>
    <row r="2332" spans="1:2" x14ac:dyDescent="0.25">
      <c r="A2332" s="61">
        <v>43964</v>
      </c>
      <c r="B2332" s="59">
        <v>0.64</v>
      </c>
    </row>
    <row r="2333" spans="1:2" x14ac:dyDescent="0.25">
      <c r="A2333" s="61">
        <v>43965</v>
      </c>
      <c r="B2333" s="59">
        <v>0.63</v>
      </c>
    </row>
    <row r="2334" spans="1:2" x14ac:dyDescent="0.25">
      <c r="A2334" s="61">
        <v>43966</v>
      </c>
      <c r="B2334" s="59">
        <v>0.64</v>
      </c>
    </row>
    <row r="2335" spans="1:2" x14ac:dyDescent="0.25">
      <c r="A2335" s="61">
        <v>43969</v>
      </c>
      <c r="B2335" s="59">
        <v>0.73</v>
      </c>
    </row>
    <row r="2336" spans="1:2" x14ac:dyDescent="0.25">
      <c r="A2336" s="61">
        <v>43970</v>
      </c>
      <c r="B2336" s="59">
        <v>0.7</v>
      </c>
    </row>
    <row r="2337" spans="1:2" x14ac:dyDescent="0.25">
      <c r="A2337" s="61">
        <v>43971</v>
      </c>
      <c r="B2337" s="59">
        <v>0.68</v>
      </c>
    </row>
    <row r="2338" spans="1:2" x14ac:dyDescent="0.25">
      <c r="A2338" s="61">
        <v>43972</v>
      </c>
      <c r="B2338" s="59">
        <v>0.68</v>
      </c>
    </row>
    <row r="2339" spans="1:2" x14ac:dyDescent="0.25">
      <c r="A2339" s="61">
        <v>43973</v>
      </c>
      <c r="B2339" s="59">
        <v>0.66</v>
      </c>
    </row>
    <row r="2340" spans="1:2" x14ac:dyDescent="0.25">
      <c r="A2340" s="61">
        <v>43976</v>
      </c>
      <c r="B2340" s="58">
        <v>0</v>
      </c>
    </row>
    <row r="2341" spans="1:2" x14ac:dyDescent="0.25">
      <c r="A2341" s="61">
        <v>43977</v>
      </c>
      <c r="B2341" s="59">
        <v>0.69</v>
      </c>
    </row>
    <row r="2342" spans="1:2" x14ac:dyDescent="0.25">
      <c r="A2342" s="61">
        <v>43978</v>
      </c>
      <c r="B2342" s="59">
        <v>0.68</v>
      </c>
    </row>
    <row r="2343" spans="1:2" x14ac:dyDescent="0.25">
      <c r="A2343" s="61">
        <v>43979</v>
      </c>
      <c r="B2343" s="59">
        <v>0.7</v>
      </c>
    </row>
    <row r="2344" spans="1:2" x14ac:dyDescent="0.25">
      <c r="A2344" s="61">
        <v>43980</v>
      </c>
      <c r="B2344" s="59">
        <v>0.65</v>
      </c>
    </row>
    <row r="2345" spans="1:2" x14ac:dyDescent="0.25">
      <c r="A2345" s="61">
        <v>43983</v>
      </c>
      <c r="B2345" s="59">
        <v>0.66</v>
      </c>
    </row>
    <row r="2346" spans="1:2" x14ac:dyDescent="0.25">
      <c r="A2346" s="61">
        <v>43984</v>
      </c>
      <c r="B2346" s="59">
        <v>0.68</v>
      </c>
    </row>
    <row r="2347" spans="1:2" x14ac:dyDescent="0.25">
      <c r="A2347" s="61">
        <v>43985</v>
      </c>
      <c r="B2347" s="59">
        <v>0.77</v>
      </c>
    </row>
    <row r="2348" spans="1:2" x14ac:dyDescent="0.25">
      <c r="A2348" s="61">
        <v>43986</v>
      </c>
      <c r="B2348" s="59">
        <v>0.82</v>
      </c>
    </row>
    <row r="2349" spans="1:2" x14ac:dyDescent="0.25">
      <c r="A2349" s="61">
        <v>43987</v>
      </c>
      <c r="B2349" s="59">
        <v>0.91</v>
      </c>
    </row>
    <row r="2350" spans="1:2" x14ac:dyDescent="0.25">
      <c r="A2350" s="61">
        <v>43990</v>
      </c>
      <c r="B2350" s="59">
        <v>0.88</v>
      </c>
    </row>
    <row r="2351" spans="1:2" x14ac:dyDescent="0.25">
      <c r="A2351" s="61">
        <v>43991</v>
      </c>
      <c r="B2351" s="59">
        <v>0.84</v>
      </c>
    </row>
    <row r="2352" spans="1:2" x14ac:dyDescent="0.25">
      <c r="A2352" s="61">
        <v>43992</v>
      </c>
      <c r="B2352" s="59">
        <v>0.75</v>
      </c>
    </row>
    <row r="2353" spans="1:2" x14ac:dyDescent="0.25">
      <c r="A2353" s="61">
        <v>43993</v>
      </c>
      <c r="B2353" s="59">
        <v>0.66</v>
      </c>
    </row>
    <row r="2354" spans="1:2" x14ac:dyDescent="0.25">
      <c r="A2354" s="61">
        <v>43994</v>
      </c>
      <c r="B2354" s="59">
        <v>0.71</v>
      </c>
    </row>
    <row r="2355" spans="1:2" x14ac:dyDescent="0.25">
      <c r="A2355" s="61">
        <v>43997</v>
      </c>
      <c r="B2355" s="59">
        <v>0.71</v>
      </c>
    </row>
    <row r="2356" spans="1:2" x14ac:dyDescent="0.25">
      <c r="A2356" s="61">
        <v>43998</v>
      </c>
      <c r="B2356" s="59">
        <v>0.75</v>
      </c>
    </row>
    <row r="2357" spans="1:2" x14ac:dyDescent="0.25">
      <c r="A2357" s="61">
        <v>43999</v>
      </c>
      <c r="B2357" s="59">
        <v>0.74</v>
      </c>
    </row>
    <row r="2358" spans="1:2" x14ac:dyDescent="0.25">
      <c r="A2358" s="61">
        <v>44000</v>
      </c>
      <c r="B2358" s="59">
        <v>0.71</v>
      </c>
    </row>
    <row r="2359" spans="1:2" x14ac:dyDescent="0.25">
      <c r="A2359" s="61">
        <v>44001</v>
      </c>
      <c r="B2359" s="59">
        <v>0.7</v>
      </c>
    </row>
    <row r="2360" spans="1:2" x14ac:dyDescent="0.25">
      <c r="A2360" s="61">
        <v>44004</v>
      </c>
      <c r="B2360" s="59">
        <v>0.71</v>
      </c>
    </row>
    <row r="2361" spans="1:2" x14ac:dyDescent="0.25">
      <c r="A2361" s="61">
        <v>44005</v>
      </c>
      <c r="B2361" s="59">
        <v>0.72</v>
      </c>
    </row>
    <row r="2362" spans="1:2" x14ac:dyDescent="0.25">
      <c r="A2362" s="61">
        <v>44006</v>
      </c>
      <c r="B2362" s="59">
        <v>0.69</v>
      </c>
    </row>
    <row r="2363" spans="1:2" x14ac:dyDescent="0.25">
      <c r="A2363" s="61">
        <v>44007</v>
      </c>
      <c r="B2363" s="59">
        <v>0.68</v>
      </c>
    </row>
    <row r="2364" spans="1:2" x14ac:dyDescent="0.25">
      <c r="A2364" s="61">
        <v>44008</v>
      </c>
      <c r="B2364" s="59">
        <v>0.64</v>
      </c>
    </row>
    <row r="2365" spans="1:2" x14ac:dyDescent="0.25">
      <c r="A2365" s="61">
        <v>44011</v>
      </c>
      <c r="B2365" s="59">
        <v>0.64</v>
      </c>
    </row>
    <row r="2366" spans="1:2" x14ac:dyDescent="0.25">
      <c r="A2366" s="61">
        <v>44012</v>
      </c>
      <c r="B2366" s="59">
        <v>0.66</v>
      </c>
    </row>
    <row r="2367" spans="1:2" x14ac:dyDescent="0.25">
      <c r="A2367" s="61">
        <v>44013</v>
      </c>
      <c r="B2367" s="59">
        <v>0.69</v>
      </c>
    </row>
    <row r="2368" spans="1:2" x14ac:dyDescent="0.25">
      <c r="A2368" s="61">
        <v>44014</v>
      </c>
      <c r="B2368" s="59">
        <v>0.68</v>
      </c>
    </row>
    <row r="2369" spans="1:2" x14ac:dyDescent="0.25">
      <c r="A2369" s="61">
        <v>44015</v>
      </c>
      <c r="B2369" s="58">
        <v>0</v>
      </c>
    </row>
    <row r="2370" spans="1:2" x14ac:dyDescent="0.25">
      <c r="A2370" s="61">
        <v>44018</v>
      </c>
      <c r="B2370" s="59">
        <v>0.69</v>
      </c>
    </row>
    <row r="2371" spans="1:2" x14ac:dyDescent="0.25">
      <c r="A2371" s="61">
        <v>44019</v>
      </c>
      <c r="B2371" s="59">
        <v>0.65</v>
      </c>
    </row>
    <row r="2372" spans="1:2" x14ac:dyDescent="0.25">
      <c r="A2372" s="61">
        <v>44020</v>
      </c>
      <c r="B2372" s="59">
        <v>0.67</v>
      </c>
    </row>
    <row r="2373" spans="1:2" x14ac:dyDescent="0.25">
      <c r="A2373" s="61">
        <v>44021</v>
      </c>
      <c r="B2373" s="59">
        <v>0.62</v>
      </c>
    </row>
    <row r="2374" spans="1:2" x14ac:dyDescent="0.25">
      <c r="A2374" s="61">
        <v>44022</v>
      </c>
      <c r="B2374" s="59">
        <v>0.65</v>
      </c>
    </row>
    <row r="2375" spans="1:2" x14ac:dyDescent="0.25">
      <c r="A2375" s="61">
        <v>44025</v>
      </c>
      <c r="B2375" s="59">
        <v>0.64</v>
      </c>
    </row>
    <row r="2376" spans="1:2" x14ac:dyDescent="0.25">
      <c r="A2376" s="61">
        <v>44026</v>
      </c>
      <c r="B2376" s="59">
        <v>0.63</v>
      </c>
    </row>
    <row r="2377" spans="1:2" x14ac:dyDescent="0.25">
      <c r="A2377" s="61">
        <v>44027</v>
      </c>
      <c r="B2377" s="59">
        <v>0.64</v>
      </c>
    </row>
    <row r="2378" spans="1:2" x14ac:dyDescent="0.25">
      <c r="A2378" s="61">
        <v>44028</v>
      </c>
      <c r="B2378" s="59">
        <v>0.62</v>
      </c>
    </row>
    <row r="2379" spans="1:2" x14ac:dyDescent="0.25">
      <c r="A2379" s="61">
        <v>44029</v>
      </c>
      <c r="B2379" s="59">
        <v>0.64</v>
      </c>
    </row>
    <row r="2380" spans="1:2" x14ac:dyDescent="0.25">
      <c r="A2380" s="61">
        <v>44032</v>
      </c>
      <c r="B2380" s="59">
        <v>0.62</v>
      </c>
    </row>
    <row r="2381" spans="1:2" x14ac:dyDescent="0.25">
      <c r="A2381" s="61">
        <v>44033</v>
      </c>
      <c r="B2381" s="59">
        <v>0.61</v>
      </c>
    </row>
    <row r="2382" spans="1:2" x14ac:dyDescent="0.25">
      <c r="A2382" s="61">
        <v>44034</v>
      </c>
      <c r="B2382" s="59">
        <v>0.6</v>
      </c>
    </row>
    <row r="2383" spans="1:2" x14ac:dyDescent="0.25">
      <c r="A2383" s="61">
        <v>44035</v>
      </c>
      <c r="B2383" s="59">
        <v>0.59</v>
      </c>
    </row>
    <row r="2384" spans="1:2" x14ac:dyDescent="0.25">
      <c r="A2384" s="61">
        <v>44036</v>
      </c>
      <c r="B2384" s="59">
        <v>0.59</v>
      </c>
    </row>
    <row r="2385" spans="1:2" x14ac:dyDescent="0.25">
      <c r="A2385" s="61">
        <v>44039</v>
      </c>
      <c r="B2385" s="59">
        <v>0.62</v>
      </c>
    </row>
    <row r="2386" spans="1:2" x14ac:dyDescent="0.25">
      <c r="A2386" s="61">
        <v>44040</v>
      </c>
      <c r="B2386" s="59">
        <v>0.59</v>
      </c>
    </row>
    <row r="2387" spans="1:2" x14ac:dyDescent="0.25">
      <c r="A2387" s="61">
        <v>44041</v>
      </c>
      <c r="B2387" s="59">
        <v>0.57999999999999996</v>
      </c>
    </row>
    <row r="2388" spans="1:2" x14ac:dyDescent="0.25">
      <c r="A2388" s="61">
        <v>44042</v>
      </c>
      <c r="B2388" s="59">
        <v>0.55000000000000004</v>
      </c>
    </row>
    <row r="2389" spans="1:2" x14ac:dyDescent="0.25">
      <c r="A2389" s="61">
        <v>44043</v>
      </c>
      <c r="B2389" s="59">
        <v>0.55000000000000004</v>
      </c>
    </row>
    <row r="2390" spans="1:2" x14ac:dyDescent="0.25">
      <c r="A2390" s="61">
        <v>44046</v>
      </c>
      <c r="B2390" s="59">
        <v>0.56000000000000005</v>
      </c>
    </row>
    <row r="2391" spans="1:2" x14ac:dyDescent="0.25">
      <c r="A2391" s="61">
        <v>44047</v>
      </c>
      <c r="B2391" s="59">
        <v>0.52</v>
      </c>
    </row>
    <row r="2392" spans="1:2" x14ac:dyDescent="0.25">
      <c r="A2392" s="61">
        <v>44048</v>
      </c>
      <c r="B2392" s="59">
        <v>0.55000000000000004</v>
      </c>
    </row>
    <row r="2393" spans="1:2" x14ac:dyDescent="0.25">
      <c r="A2393" s="61">
        <v>44049</v>
      </c>
      <c r="B2393" s="59">
        <v>0.55000000000000004</v>
      </c>
    </row>
    <row r="2394" spans="1:2" x14ac:dyDescent="0.25">
      <c r="A2394" s="61">
        <v>44050</v>
      </c>
      <c r="B2394" s="59">
        <v>0.56999999999999995</v>
      </c>
    </row>
    <row r="2395" spans="1:2" x14ac:dyDescent="0.25">
      <c r="A2395" s="61">
        <v>44053</v>
      </c>
      <c r="B2395" s="59">
        <v>0.59</v>
      </c>
    </row>
    <row r="2396" spans="1:2" x14ac:dyDescent="0.25">
      <c r="A2396" s="61">
        <v>44054</v>
      </c>
      <c r="B2396" s="59">
        <v>0.64</v>
      </c>
    </row>
    <row r="2397" spans="1:2" x14ac:dyDescent="0.25">
      <c r="A2397" s="61">
        <v>44055</v>
      </c>
      <c r="B2397" s="59">
        <v>0.69</v>
      </c>
    </row>
    <row r="2398" spans="1:2" x14ac:dyDescent="0.25">
      <c r="A2398" s="61">
        <v>44056</v>
      </c>
      <c r="B2398" s="59">
        <v>0.71</v>
      </c>
    </row>
    <row r="2399" spans="1:2" x14ac:dyDescent="0.25">
      <c r="A2399" s="61">
        <v>44057</v>
      </c>
      <c r="B2399" s="59">
        <v>0.71</v>
      </c>
    </row>
    <row r="2400" spans="1:2" x14ac:dyDescent="0.25">
      <c r="A2400" s="61">
        <v>44060</v>
      </c>
      <c r="B2400" s="59">
        <v>0.69</v>
      </c>
    </row>
    <row r="2401" spans="1:2" x14ac:dyDescent="0.25">
      <c r="A2401" s="61">
        <v>44061</v>
      </c>
      <c r="B2401" s="59">
        <v>0.67</v>
      </c>
    </row>
    <row r="2402" spans="1:2" x14ac:dyDescent="0.25">
      <c r="A2402" s="61">
        <v>44062</v>
      </c>
      <c r="B2402" s="59">
        <v>0.68</v>
      </c>
    </row>
    <row r="2403" spans="1:2" x14ac:dyDescent="0.25">
      <c r="A2403" s="61">
        <v>44063</v>
      </c>
      <c r="B2403" s="59">
        <v>0.65</v>
      </c>
    </row>
    <row r="2404" spans="1:2" x14ac:dyDescent="0.25">
      <c r="A2404" s="61">
        <v>44064</v>
      </c>
      <c r="B2404" s="59">
        <v>0.64</v>
      </c>
    </row>
    <row r="2405" spans="1:2" x14ac:dyDescent="0.25">
      <c r="A2405" s="61">
        <v>44067</v>
      </c>
      <c r="B2405" s="59">
        <v>0.65</v>
      </c>
    </row>
    <row r="2406" spans="1:2" x14ac:dyDescent="0.25">
      <c r="A2406" s="61">
        <v>44068</v>
      </c>
      <c r="B2406" s="59">
        <v>0.69</v>
      </c>
    </row>
    <row r="2407" spans="1:2" x14ac:dyDescent="0.25">
      <c r="A2407" s="61">
        <v>44069</v>
      </c>
      <c r="B2407" s="59">
        <v>0.69</v>
      </c>
    </row>
    <row r="2408" spans="1:2" x14ac:dyDescent="0.25">
      <c r="A2408" s="61">
        <v>44070</v>
      </c>
      <c r="B2408" s="59">
        <v>0.74</v>
      </c>
    </row>
    <row r="2409" spans="1:2" x14ac:dyDescent="0.25">
      <c r="A2409" s="61">
        <v>44071</v>
      </c>
      <c r="B2409" s="59">
        <v>0.74</v>
      </c>
    </row>
    <row r="2410" spans="1:2" x14ac:dyDescent="0.25">
      <c r="A2410" s="61">
        <v>44074</v>
      </c>
      <c r="B2410" s="59">
        <v>0.72</v>
      </c>
    </row>
    <row r="2411" spans="1:2" x14ac:dyDescent="0.25">
      <c r="A2411" s="61">
        <v>44075</v>
      </c>
      <c r="B2411" s="59">
        <v>0.68</v>
      </c>
    </row>
    <row r="2412" spans="1:2" x14ac:dyDescent="0.25">
      <c r="A2412" s="61">
        <v>44076</v>
      </c>
      <c r="B2412" s="59">
        <v>0.66</v>
      </c>
    </row>
    <row r="2413" spans="1:2" x14ac:dyDescent="0.25">
      <c r="A2413" s="61">
        <v>44077</v>
      </c>
      <c r="B2413" s="59">
        <v>0.63</v>
      </c>
    </row>
    <row r="2414" spans="1:2" x14ac:dyDescent="0.25">
      <c r="A2414" s="61">
        <v>44078</v>
      </c>
      <c r="B2414" s="59">
        <v>0.72</v>
      </c>
    </row>
    <row r="2415" spans="1:2" x14ac:dyDescent="0.25">
      <c r="A2415" s="61">
        <v>44081</v>
      </c>
      <c r="B2415" s="58">
        <v>0</v>
      </c>
    </row>
    <row r="2416" spans="1:2" x14ac:dyDescent="0.25">
      <c r="A2416" s="61">
        <v>44082</v>
      </c>
      <c r="B2416" s="59">
        <v>0.69</v>
      </c>
    </row>
    <row r="2417" spans="1:2" x14ac:dyDescent="0.25">
      <c r="A2417" s="61">
        <v>44083</v>
      </c>
      <c r="B2417" s="59">
        <v>0.71</v>
      </c>
    </row>
    <row r="2418" spans="1:2" x14ac:dyDescent="0.25">
      <c r="A2418" s="61">
        <v>44084</v>
      </c>
      <c r="B2418" s="59">
        <v>0.68</v>
      </c>
    </row>
    <row r="2419" spans="1:2" x14ac:dyDescent="0.25">
      <c r="A2419" s="61">
        <v>44085</v>
      </c>
      <c r="B2419" s="59">
        <v>0.67</v>
      </c>
    </row>
    <row r="2420" spans="1:2" x14ac:dyDescent="0.25">
      <c r="A2420" s="61">
        <v>44088</v>
      </c>
      <c r="B2420" s="59">
        <v>0.68</v>
      </c>
    </row>
    <row r="2421" spans="1:2" x14ac:dyDescent="0.25">
      <c r="A2421" s="61">
        <v>44089</v>
      </c>
      <c r="B2421" s="59">
        <v>0.68</v>
      </c>
    </row>
    <row r="2422" spans="1:2" x14ac:dyDescent="0.25">
      <c r="A2422" s="61">
        <v>44090</v>
      </c>
      <c r="B2422" s="59">
        <v>0.69</v>
      </c>
    </row>
    <row r="2423" spans="1:2" x14ac:dyDescent="0.25">
      <c r="A2423" s="61">
        <v>44091</v>
      </c>
      <c r="B2423" s="59">
        <v>0.69</v>
      </c>
    </row>
    <row r="2424" spans="1:2" x14ac:dyDescent="0.25">
      <c r="A2424" s="61">
        <v>44092</v>
      </c>
      <c r="B2424" s="59">
        <v>0.7</v>
      </c>
    </row>
    <row r="2425" spans="1:2" x14ac:dyDescent="0.25">
      <c r="A2425" s="61">
        <v>44095</v>
      </c>
      <c r="B2425" s="59">
        <v>0.68</v>
      </c>
    </row>
    <row r="2426" spans="1:2" x14ac:dyDescent="0.25">
      <c r="A2426" s="61">
        <v>44096</v>
      </c>
      <c r="B2426" s="59">
        <v>0.68</v>
      </c>
    </row>
    <row r="2427" spans="1:2" x14ac:dyDescent="0.25">
      <c r="A2427" s="61">
        <v>44097</v>
      </c>
      <c r="B2427" s="59">
        <v>0.68</v>
      </c>
    </row>
    <row r="2428" spans="1:2" x14ac:dyDescent="0.25">
      <c r="A2428" s="61">
        <v>44098</v>
      </c>
      <c r="B2428" s="59">
        <v>0.67</v>
      </c>
    </row>
    <row r="2429" spans="1:2" x14ac:dyDescent="0.25">
      <c r="A2429" s="61">
        <v>44099</v>
      </c>
      <c r="B2429" s="59">
        <v>0.66</v>
      </c>
    </row>
    <row r="2430" spans="1:2" x14ac:dyDescent="0.25">
      <c r="A2430" s="61">
        <v>44102</v>
      </c>
      <c r="B2430" s="59">
        <v>0.67</v>
      </c>
    </row>
    <row r="2431" spans="1:2" x14ac:dyDescent="0.25">
      <c r="A2431" s="61">
        <v>44103</v>
      </c>
      <c r="B2431" s="59">
        <v>0.66</v>
      </c>
    </row>
    <row r="2432" spans="1:2" x14ac:dyDescent="0.25">
      <c r="A2432" s="61">
        <v>44104</v>
      </c>
      <c r="B2432" s="59">
        <v>0.69</v>
      </c>
    </row>
    <row r="2433" spans="1:2" x14ac:dyDescent="0.25">
      <c r="A2433" s="61">
        <v>44105</v>
      </c>
      <c r="B2433" s="59">
        <v>0.68</v>
      </c>
    </row>
    <row r="2434" spans="1:2" x14ac:dyDescent="0.25">
      <c r="A2434" s="61">
        <v>44106</v>
      </c>
      <c r="B2434" s="59">
        <v>0.7</v>
      </c>
    </row>
    <row r="2435" spans="1:2" x14ac:dyDescent="0.25">
      <c r="A2435" s="61">
        <v>44109</v>
      </c>
      <c r="B2435" s="59">
        <v>0.78</v>
      </c>
    </row>
    <row r="2436" spans="1:2" x14ac:dyDescent="0.25">
      <c r="A2436" s="61">
        <v>44110</v>
      </c>
      <c r="B2436" s="59">
        <v>0.76</v>
      </c>
    </row>
    <row r="2437" spans="1:2" x14ac:dyDescent="0.25">
      <c r="A2437" s="61">
        <v>44111</v>
      </c>
      <c r="B2437" s="59">
        <v>0.81</v>
      </c>
    </row>
    <row r="2438" spans="1:2" x14ac:dyDescent="0.25">
      <c r="A2438" s="61">
        <v>44112</v>
      </c>
      <c r="B2438" s="59">
        <v>0.78</v>
      </c>
    </row>
    <row r="2439" spans="1:2" x14ac:dyDescent="0.25">
      <c r="A2439" s="61">
        <v>44113</v>
      </c>
      <c r="B2439" s="59">
        <v>0.79</v>
      </c>
    </row>
    <row r="2440" spans="1:2" x14ac:dyDescent="0.25">
      <c r="A2440" s="61">
        <v>44116</v>
      </c>
      <c r="B2440" s="58">
        <v>0</v>
      </c>
    </row>
    <row r="2441" spans="1:2" x14ac:dyDescent="0.25">
      <c r="A2441" s="61">
        <v>44117</v>
      </c>
      <c r="B2441" s="59">
        <v>0.74</v>
      </c>
    </row>
    <row r="2442" spans="1:2" x14ac:dyDescent="0.25">
      <c r="A2442" s="61">
        <v>44118</v>
      </c>
      <c r="B2442" s="59">
        <v>0.73</v>
      </c>
    </row>
    <row r="2443" spans="1:2" x14ac:dyDescent="0.25">
      <c r="A2443" s="61">
        <v>44119</v>
      </c>
      <c r="B2443" s="59">
        <v>0.74</v>
      </c>
    </row>
    <row r="2444" spans="1:2" x14ac:dyDescent="0.25">
      <c r="A2444" s="61">
        <v>44120</v>
      </c>
      <c r="B2444" s="59">
        <v>0.76</v>
      </c>
    </row>
    <row r="2445" spans="1:2" x14ac:dyDescent="0.25">
      <c r="A2445" s="61">
        <v>44123</v>
      </c>
      <c r="B2445" s="59">
        <v>0.78</v>
      </c>
    </row>
    <row r="2446" spans="1:2" x14ac:dyDescent="0.25">
      <c r="A2446" s="61">
        <v>44124</v>
      </c>
      <c r="B2446" s="59">
        <v>0.81</v>
      </c>
    </row>
    <row r="2447" spans="1:2" x14ac:dyDescent="0.25">
      <c r="A2447" s="61">
        <v>44125</v>
      </c>
      <c r="B2447" s="59">
        <v>0.83</v>
      </c>
    </row>
    <row r="2448" spans="1:2" x14ac:dyDescent="0.25">
      <c r="A2448" s="61">
        <v>44126</v>
      </c>
      <c r="B2448" s="59">
        <v>0.87</v>
      </c>
    </row>
    <row r="2449" spans="1:2" x14ac:dyDescent="0.25">
      <c r="A2449" s="61">
        <v>44127</v>
      </c>
      <c r="B2449" s="59">
        <v>0.85</v>
      </c>
    </row>
    <row r="2450" spans="1:2" x14ac:dyDescent="0.25">
      <c r="A2450" s="61">
        <v>44130</v>
      </c>
      <c r="B2450" s="59">
        <v>0.81</v>
      </c>
    </row>
    <row r="2451" spans="1:2" x14ac:dyDescent="0.25">
      <c r="A2451" s="61">
        <v>44131</v>
      </c>
      <c r="B2451" s="59">
        <v>0.79</v>
      </c>
    </row>
    <row r="2452" spans="1:2" x14ac:dyDescent="0.25">
      <c r="A2452" s="61">
        <v>44132</v>
      </c>
      <c r="B2452" s="59">
        <v>0.79</v>
      </c>
    </row>
    <row r="2453" spans="1:2" x14ac:dyDescent="0.25">
      <c r="A2453" s="61">
        <v>44133</v>
      </c>
      <c r="B2453" s="59">
        <v>0.85</v>
      </c>
    </row>
    <row r="2454" spans="1:2" x14ac:dyDescent="0.25">
      <c r="A2454" s="61">
        <v>44134</v>
      </c>
      <c r="B2454" s="59">
        <v>0.88</v>
      </c>
    </row>
    <row r="2455" spans="1:2" x14ac:dyDescent="0.25">
      <c r="A2455" s="61">
        <v>44137</v>
      </c>
      <c r="B2455" s="59">
        <v>0.87</v>
      </c>
    </row>
    <row r="2456" spans="1:2" x14ac:dyDescent="0.25">
      <c r="A2456" s="61">
        <v>44138</v>
      </c>
      <c r="B2456" s="59">
        <v>0.9</v>
      </c>
    </row>
    <row r="2457" spans="1:2" x14ac:dyDescent="0.25">
      <c r="A2457" s="61">
        <v>44139</v>
      </c>
      <c r="B2457" s="59">
        <v>0.78</v>
      </c>
    </row>
    <row r="2458" spans="1:2" x14ac:dyDescent="0.25">
      <c r="A2458" s="61">
        <v>44140</v>
      </c>
      <c r="B2458" s="59">
        <v>0.79</v>
      </c>
    </row>
    <row r="2459" spans="1:2" x14ac:dyDescent="0.25">
      <c r="A2459" s="61">
        <v>44141</v>
      </c>
      <c r="B2459" s="59">
        <v>0.83</v>
      </c>
    </row>
    <row r="2460" spans="1:2" x14ac:dyDescent="0.25">
      <c r="A2460" s="61">
        <v>44144</v>
      </c>
      <c r="B2460" s="59">
        <v>0.96</v>
      </c>
    </row>
    <row r="2461" spans="1:2" x14ac:dyDescent="0.25">
      <c r="A2461" s="61">
        <v>44145</v>
      </c>
      <c r="B2461" s="59">
        <v>0.98</v>
      </c>
    </row>
    <row r="2462" spans="1:2" x14ac:dyDescent="0.25">
      <c r="A2462" s="61">
        <v>44146</v>
      </c>
      <c r="B2462" s="58">
        <v>0</v>
      </c>
    </row>
    <row r="2463" spans="1:2" x14ac:dyDescent="0.25">
      <c r="A2463" s="61">
        <v>44147</v>
      </c>
      <c r="B2463" s="59">
        <v>0.88</v>
      </c>
    </row>
    <row r="2464" spans="1:2" x14ac:dyDescent="0.25">
      <c r="A2464" s="61">
        <v>44148</v>
      </c>
      <c r="B2464" s="59">
        <v>0.89</v>
      </c>
    </row>
    <row r="2465" spans="1:2" x14ac:dyDescent="0.25">
      <c r="A2465" s="61">
        <v>44151</v>
      </c>
      <c r="B2465" s="59">
        <v>0.91</v>
      </c>
    </row>
    <row r="2466" spans="1:2" x14ac:dyDescent="0.25">
      <c r="A2466" s="61">
        <v>44152</v>
      </c>
      <c r="B2466" s="59">
        <v>0.87</v>
      </c>
    </row>
    <row r="2467" spans="1:2" x14ac:dyDescent="0.25">
      <c r="A2467" s="61">
        <v>44153</v>
      </c>
      <c r="B2467" s="59">
        <v>0.88</v>
      </c>
    </row>
    <row r="2468" spans="1:2" x14ac:dyDescent="0.25">
      <c r="A2468" s="61">
        <v>44154</v>
      </c>
      <c r="B2468" s="59">
        <v>0.86</v>
      </c>
    </row>
    <row r="2469" spans="1:2" x14ac:dyDescent="0.25">
      <c r="A2469" s="61">
        <v>44155</v>
      </c>
      <c r="B2469" s="59">
        <v>0.83</v>
      </c>
    </row>
    <row r="2470" spans="1:2" x14ac:dyDescent="0.25">
      <c r="A2470" s="61">
        <v>44158</v>
      </c>
      <c r="B2470" s="59">
        <v>0.86</v>
      </c>
    </row>
    <row r="2471" spans="1:2" x14ac:dyDescent="0.25">
      <c r="A2471" s="61">
        <v>44159</v>
      </c>
      <c r="B2471" s="59">
        <v>0.88</v>
      </c>
    </row>
    <row r="2472" spans="1:2" x14ac:dyDescent="0.25">
      <c r="A2472" s="61">
        <v>44160</v>
      </c>
      <c r="B2472" s="59">
        <v>0.88</v>
      </c>
    </row>
    <row r="2473" spans="1:2" x14ac:dyDescent="0.25">
      <c r="A2473" s="61">
        <v>44161</v>
      </c>
      <c r="B2473" s="58">
        <v>0</v>
      </c>
    </row>
    <row r="2474" spans="1:2" x14ac:dyDescent="0.25">
      <c r="A2474" s="61">
        <v>44162</v>
      </c>
      <c r="B2474" s="59">
        <v>0.84</v>
      </c>
    </row>
    <row r="2475" spans="1:2" x14ac:dyDescent="0.25">
      <c r="A2475" s="61">
        <v>44165</v>
      </c>
      <c r="B2475" s="59">
        <v>0.84</v>
      </c>
    </row>
    <row r="2476" spans="1:2" x14ac:dyDescent="0.25">
      <c r="A2476" s="61">
        <v>44166</v>
      </c>
      <c r="B2476" s="59">
        <v>0.92</v>
      </c>
    </row>
    <row r="2477" spans="1:2" x14ac:dyDescent="0.25">
      <c r="A2477" s="61">
        <v>44167</v>
      </c>
      <c r="B2477" s="59">
        <v>0.95</v>
      </c>
    </row>
    <row r="2478" spans="1:2" x14ac:dyDescent="0.25">
      <c r="A2478" s="61">
        <v>44168</v>
      </c>
      <c r="B2478" s="59">
        <v>0.92</v>
      </c>
    </row>
    <row r="2479" spans="1:2" x14ac:dyDescent="0.25">
      <c r="A2479" s="61">
        <v>44169</v>
      </c>
      <c r="B2479" s="59">
        <v>0.97</v>
      </c>
    </row>
    <row r="2480" spans="1:2" x14ac:dyDescent="0.25">
      <c r="A2480" s="61">
        <v>44172</v>
      </c>
      <c r="B2480" s="59">
        <v>0.94</v>
      </c>
    </row>
    <row r="2481" spans="1:2" x14ac:dyDescent="0.25">
      <c r="A2481" s="61">
        <v>44173</v>
      </c>
      <c r="B2481" s="59">
        <v>0.92</v>
      </c>
    </row>
    <row r="2482" spans="1:2" x14ac:dyDescent="0.25">
      <c r="A2482" s="61">
        <v>44174</v>
      </c>
      <c r="B2482" s="59">
        <v>0.95</v>
      </c>
    </row>
    <row r="2483" spans="1:2" x14ac:dyDescent="0.25">
      <c r="A2483" s="61">
        <v>44175</v>
      </c>
      <c r="B2483" s="59">
        <v>0.92</v>
      </c>
    </row>
    <row r="2484" spans="1:2" x14ac:dyDescent="0.25">
      <c r="A2484" s="61">
        <v>44176</v>
      </c>
      <c r="B2484" s="59">
        <v>0.9</v>
      </c>
    </row>
    <row r="2485" spans="1:2" x14ac:dyDescent="0.25">
      <c r="A2485" s="61">
        <v>44179</v>
      </c>
      <c r="B2485" s="59">
        <v>0.9</v>
      </c>
    </row>
    <row r="2486" spans="1:2" x14ac:dyDescent="0.25">
      <c r="A2486" s="61">
        <v>44180</v>
      </c>
      <c r="B2486" s="59">
        <v>0.92</v>
      </c>
    </row>
    <row r="2487" spans="1:2" x14ac:dyDescent="0.25">
      <c r="A2487" s="61">
        <v>44181</v>
      </c>
      <c r="B2487" s="59">
        <v>0.92</v>
      </c>
    </row>
    <row r="2488" spans="1:2" x14ac:dyDescent="0.25">
      <c r="A2488" s="61">
        <v>44182</v>
      </c>
      <c r="B2488" s="59">
        <v>0.94</v>
      </c>
    </row>
    <row r="2489" spans="1:2" x14ac:dyDescent="0.25">
      <c r="A2489" s="61">
        <v>44183</v>
      </c>
      <c r="B2489" s="59">
        <v>0.95</v>
      </c>
    </row>
    <row r="2490" spans="1:2" x14ac:dyDescent="0.25">
      <c r="A2490" s="61">
        <v>44186</v>
      </c>
      <c r="B2490" s="59">
        <v>0.95</v>
      </c>
    </row>
    <row r="2491" spans="1:2" x14ac:dyDescent="0.25">
      <c r="A2491" s="61">
        <v>44187</v>
      </c>
      <c r="B2491" s="59">
        <v>0.93</v>
      </c>
    </row>
    <row r="2492" spans="1:2" x14ac:dyDescent="0.25">
      <c r="A2492" s="61">
        <v>44188</v>
      </c>
      <c r="B2492" s="59">
        <v>0.96</v>
      </c>
    </row>
    <row r="2493" spans="1:2" x14ac:dyDescent="0.25">
      <c r="A2493" s="61">
        <v>44189</v>
      </c>
      <c r="B2493" s="59">
        <v>0.94</v>
      </c>
    </row>
    <row r="2494" spans="1:2" x14ac:dyDescent="0.25">
      <c r="A2494" s="61">
        <v>44190</v>
      </c>
      <c r="B2494" s="58">
        <v>0</v>
      </c>
    </row>
    <row r="2495" spans="1:2" x14ac:dyDescent="0.25">
      <c r="A2495" s="61">
        <v>44193</v>
      </c>
      <c r="B2495" s="59">
        <v>0.94</v>
      </c>
    </row>
    <row r="2496" spans="1:2" x14ac:dyDescent="0.25">
      <c r="A2496" s="61">
        <v>44194</v>
      </c>
      <c r="B2496" s="59">
        <v>0.94</v>
      </c>
    </row>
    <row r="2497" spans="1:2" x14ac:dyDescent="0.25">
      <c r="A2497" s="61">
        <v>44195</v>
      </c>
      <c r="B2497" s="59">
        <v>0.93</v>
      </c>
    </row>
    <row r="2498" spans="1:2" x14ac:dyDescent="0.25">
      <c r="A2498" s="61">
        <v>44196</v>
      </c>
      <c r="B2498" s="59">
        <v>0.93</v>
      </c>
    </row>
    <row r="2499" spans="1:2" x14ac:dyDescent="0.25">
      <c r="A2499" s="61">
        <v>44197</v>
      </c>
      <c r="B2499" s="58">
        <v>0</v>
      </c>
    </row>
    <row r="2500" spans="1:2" x14ac:dyDescent="0.25">
      <c r="A2500" s="61">
        <v>44200</v>
      </c>
      <c r="B2500" s="59">
        <v>0.93</v>
      </c>
    </row>
    <row r="2501" spans="1:2" x14ac:dyDescent="0.25">
      <c r="A2501" s="61">
        <v>44201</v>
      </c>
      <c r="B2501" s="59">
        <v>0.96</v>
      </c>
    </row>
    <row r="2502" spans="1:2" x14ac:dyDescent="0.25">
      <c r="A2502" s="61">
        <v>44202</v>
      </c>
      <c r="B2502" s="59">
        <v>1.04</v>
      </c>
    </row>
    <row r="2503" spans="1:2" x14ac:dyDescent="0.25">
      <c r="A2503" s="61">
        <v>44203</v>
      </c>
      <c r="B2503" s="59">
        <v>1.08</v>
      </c>
    </row>
    <row r="2504" spans="1:2" x14ac:dyDescent="0.25">
      <c r="A2504" s="61">
        <v>44204</v>
      </c>
      <c r="B2504" s="59">
        <v>1.1299999999999999</v>
      </c>
    </row>
    <row r="2505" spans="1:2" x14ac:dyDescent="0.25">
      <c r="A2505" s="61">
        <v>44207</v>
      </c>
      <c r="B2505" s="59">
        <v>1.1499999999999999</v>
      </c>
    </row>
    <row r="2506" spans="1:2" x14ac:dyDescent="0.25">
      <c r="A2506" s="61">
        <v>44208</v>
      </c>
      <c r="B2506" s="59">
        <v>1.1499999999999999</v>
      </c>
    </row>
    <row r="2507" spans="1:2" x14ac:dyDescent="0.25">
      <c r="A2507" s="61">
        <v>44209</v>
      </c>
      <c r="B2507" s="59">
        <v>1.1000000000000001</v>
      </c>
    </row>
    <row r="2508" spans="1:2" x14ac:dyDescent="0.25">
      <c r="A2508" s="61">
        <v>44210</v>
      </c>
      <c r="B2508" s="59">
        <v>1.1499999999999999</v>
      </c>
    </row>
    <row r="2509" spans="1:2" x14ac:dyDescent="0.25">
      <c r="A2509" s="61">
        <v>44211</v>
      </c>
      <c r="B2509" s="59">
        <v>1.1100000000000001</v>
      </c>
    </row>
    <row r="2510" spans="1:2" x14ac:dyDescent="0.25">
      <c r="A2510" s="61">
        <v>44214</v>
      </c>
      <c r="B2510" s="58">
        <v>0</v>
      </c>
    </row>
    <row r="2511" spans="1:2" x14ac:dyDescent="0.25">
      <c r="A2511" s="61">
        <v>44215</v>
      </c>
      <c r="B2511" s="59">
        <v>1.1000000000000001</v>
      </c>
    </row>
    <row r="2512" spans="1:2" x14ac:dyDescent="0.25">
      <c r="A2512" s="61">
        <v>44216</v>
      </c>
      <c r="B2512" s="59">
        <v>1.1000000000000001</v>
      </c>
    </row>
    <row r="2513" spans="1:2" x14ac:dyDescent="0.25">
      <c r="A2513" s="61">
        <v>44217</v>
      </c>
      <c r="B2513" s="59">
        <v>1.1200000000000001</v>
      </c>
    </row>
    <row r="2514" spans="1:2" x14ac:dyDescent="0.25">
      <c r="A2514" s="61">
        <v>44218</v>
      </c>
      <c r="B2514" s="59">
        <v>1.1000000000000001</v>
      </c>
    </row>
    <row r="2515" spans="1:2" x14ac:dyDescent="0.25">
      <c r="A2515" s="61">
        <v>44221</v>
      </c>
      <c r="B2515" s="59">
        <v>1.05</v>
      </c>
    </row>
    <row r="2516" spans="1:2" x14ac:dyDescent="0.25">
      <c r="A2516" s="61">
        <v>44222</v>
      </c>
      <c r="B2516" s="59">
        <v>1.05</v>
      </c>
    </row>
    <row r="2517" spans="1:2" x14ac:dyDescent="0.25">
      <c r="A2517" s="61">
        <v>44223</v>
      </c>
      <c r="B2517" s="59">
        <v>1.04</v>
      </c>
    </row>
    <row r="2518" spans="1:2" x14ac:dyDescent="0.25">
      <c r="A2518" s="61">
        <v>44224</v>
      </c>
      <c r="B2518" s="59">
        <v>1.07</v>
      </c>
    </row>
    <row r="2519" spans="1:2" x14ac:dyDescent="0.25">
      <c r="A2519" s="61">
        <v>44225</v>
      </c>
      <c r="B2519" s="59">
        <v>1.1100000000000001</v>
      </c>
    </row>
    <row r="2520" spans="1:2" x14ac:dyDescent="0.25">
      <c r="A2520" s="61">
        <v>44228</v>
      </c>
      <c r="B2520" s="59">
        <v>1.0900000000000001</v>
      </c>
    </row>
    <row r="2521" spans="1:2" x14ac:dyDescent="0.25">
      <c r="A2521" s="61">
        <v>44229</v>
      </c>
      <c r="B2521" s="59">
        <v>1.1200000000000001</v>
      </c>
    </row>
    <row r="2522" spans="1:2" x14ac:dyDescent="0.25">
      <c r="A2522" s="61">
        <v>44230</v>
      </c>
      <c r="B2522" s="59">
        <v>1.1499999999999999</v>
      </c>
    </row>
    <row r="2523" spans="1:2" x14ac:dyDescent="0.25">
      <c r="A2523" s="61">
        <v>44231</v>
      </c>
      <c r="B2523" s="59">
        <v>1.1499999999999999</v>
      </c>
    </row>
    <row r="2524" spans="1:2" x14ac:dyDescent="0.25">
      <c r="A2524" s="61">
        <v>44232</v>
      </c>
      <c r="B2524" s="59">
        <v>1.19</v>
      </c>
    </row>
    <row r="2525" spans="1:2" x14ac:dyDescent="0.25">
      <c r="A2525" s="61">
        <v>44235</v>
      </c>
      <c r="B2525" s="59">
        <v>1.19</v>
      </c>
    </row>
    <row r="2526" spans="1:2" x14ac:dyDescent="0.25">
      <c r="A2526" s="61">
        <v>44236</v>
      </c>
      <c r="B2526" s="59">
        <v>1.18</v>
      </c>
    </row>
    <row r="2527" spans="1:2" x14ac:dyDescent="0.25">
      <c r="A2527" s="61">
        <v>44237</v>
      </c>
      <c r="B2527" s="59">
        <v>1.1499999999999999</v>
      </c>
    </row>
    <row r="2528" spans="1:2" x14ac:dyDescent="0.25">
      <c r="A2528" s="61">
        <v>44238</v>
      </c>
      <c r="B2528" s="59">
        <v>1.1599999999999999</v>
      </c>
    </row>
    <row r="2529" spans="1:2" x14ac:dyDescent="0.25">
      <c r="A2529" s="61">
        <v>44239</v>
      </c>
      <c r="B2529" s="59">
        <v>1.2</v>
      </c>
    </row>
    <row r="2530" spans="1:2" x14ac:dyDescent="0.25">
      <c r="A2530" s="61">
        <v>44242</v>
      </c>
      <c r="B2530" s="58">
        <v>0</v>
      </c>
    </row>
    <row r="2531" spans="1:2" x14ac:dyDescent="0.25">
      <c r="A2531" s="61">
        <v>44243</v>
      </c>
      <c r="B2531" s="59">
        <v>1.3</v>
      </c>
    </row>
    <row r="2532" spans="1:2" x14ac:dyDescent="0.25">
      <c r="A2532" s="61">
        <v>44244</v>
      </c>
      <c r="B2532" s="59">
        <v>1.29</v>
      </c>
    </row>
    <row r="2533" spans="1:2" x14ac:dyDescent="0.25">
      <c r="A2533" s="61">
        <v>44245</v>
      </c>
      <c r="B2533" s="59">
        <v>1.29</v>
      </c>
    </row>
    <row r="2534" spans="1:2" x14ac:dyDescent="0.25">
      <c r="A2534" s="61">
        <v>44246</v>
      </c>
      <c r="B2534" s="59">
        <v>1.34</v>
      </c>
    </row>
    <row r="2535" spans="1:2" x14ac:dyDescent="0.25">
      <c r="A2535" s="61">
        <v>44249</v>
      </c>
      <c r="B2535" s="59">
        <v>1.37</v>
      </c>
    </row>
    <row r="2536" spans="1:2" x14ac:dyDescent="0.25">
      <c r="A2536" s="61">
        <v>44250</v>
      </c>
      <c r="B2536" s="59">
        <v>1.37</v>
      </c>
    </row>
    <row r="2537" spans="1:2" x14ac:dyDescent="0.25">
      <c r="A2537" s="61">
        <v>44251</v>
      </c>
      <c r="B2537" s="59">
        <v>1.38</v>
      </c>
    </row>
    <row r="2538" spans="1:2" x14ac:dyDescent="0.25">
      <c r="A2538" s="61">
        <v>44252</v>
      </c>
      <c r="B2538" s="59">
        <v>1.54</v>
      </c>
    </row>
    <row r="2539" spans="1:2" x14ac:dyDescent="0.25">
      <c r="A2539" s="61">
        <v>44253</v>
      </c>
      <c r="B2539" s="59">
        <v>1.44</v>
      </c>
    </row>
    <row r="2540" spans="1:2" x14ac:dyDescent="0.25">
      <c r="A2540" s="61">
        <v>44256</v>
      </c>
      <c r="B2540" s="59">
        <v>1.45</v>
      </c>
    </row>
    <row r="2541" spans="1:2" x14ac:dyDescent="0.25">
      <c r="A2541" s="61">
        <v>44257</v>
      </c>
      <c r="B2541" s="59">
        <v>1.42</v>
      </c>
    </row>
    <row r="2542" spans="1:2" x14ac:dyDescent="0.25">
      <c r="A2542" s="61">
        <v>44258</v>
      </c>
      <c r="B2542" s="59">
        <v>1.47</v>
      </c>
    </row>
    <row r="2543" spans="1:2" x14ac:dyDescent="0.25">
      <c r="A2543" s="61">
        <v>44259</v>
      </c>
      <c r="B2543" s="59">
        <v>1.54</v>
      </c>
    </row>
    <row r="2544" spans="1:2" x14ac:dyDescent="0.25">
      <c r="A2544" s="61">
        <v>44260</v>
      </c>
      <c r="B2544" s="59">
        <v>1.56</v>
      </c>
    </row>
    <row r="2545" spans="1:2" x14ac:dyDescent="0.25">
      <c r="A2545" s="61">
        <v>44263</v>
      </c>
      <c r="B2545" s="59">
        <v>1.59</v>
      </c>
    </row>
    <row r="2546" spans="1:2" x14ac:dyDescent="0.25">
      <c r="A2546" s="61">
        <v>44264</v>
      </c>
      <c r="B2546" s="59">
        <v>1.55</v>
      </c>
    </row>
    <row r="2547" spans="1:2" x14ac:dyDescent="0.25">
      <c r="A2547" s="61">
        <v>44265</v>
      </c>
      <c r="B2547" s="59">
        <v>1.53</v>
      </c>
    </row>
    <row r="2548" spans="1:2" x14ac:dyDescent="0.25">
      <c r="A2548" s="61">
        <v>44266</v>
      </c>
      <c r="B2548" s="59">
        <v>1.54</v>
      </c>
    </row>
    <row r="2549" spans="1:2" x14ac:dyDescent="0.25">
      <c r="A2549" s="61">
        <v>44267</v>
      </c>
      <c r="B2549" s="59">
        <v>1.64</v>
      </c>
    </row>
    <row r="2550" spans="1:2" x14ac:dyDescent="0.25">
      <c r="A2550" s="61">
        <v>44270</v>
      </c>
      <c r="B2550" s="59">
        <v>1.62</v>
      </c>
    </row>
    <row r="2551" spans="1:2" x14ac:dyDescent="0.25">
      <c r="A2551" s="61">
        <v>44271</v>
      </c>
      <c r="B2551" s="59">
        <v>1.62</v>
      </c>
    </row>
    <row r="2552" spans="1:2" x14ac:dyDescent="0.25">
      <c r="A2552" s="61">
        <v>44272</v>
      </c>
      <c r="B2552" s="59">
        <v>1.63</v>
      </c>
    </row>
    <row r="2553" spans="1:2" x14ac:dyDescent="0.25">
      <c r="A2553" s="61">
        <v>44273</v>
      </c>
      <c r="B2553" s="59">
        <v>1.71</v>
      </c>
    </row>
    <row r="2554" spans="1:2" x14ac:dyDescent="0.25">
      <c r="A2554" s="61">
        <v>44274</v>
      </c>
      <c r="B2554" s="59">
        <v>1.74</v>
      </c>
    </row>
    <row r="2555" spans="1:2" x14ac:dyDescent="0.25">
      <c r="A2555" s="61">
        <v>44277</v>
      </c>
      <c r="B2555" s="59">
        <v>1.69</v>
      </c>
    </row>
    <row r="2556" spans="1:2" x14ac:dyDescent="0.25">
      <c r="A2556" s="61">
        <v>44278</v>
      </c>
      <c r="B2556" s="59">
        <v>1.63</v>
      </c>
    </row>
    <row r="2557" spans="1:2" x14ac:dyDescent="0.25">
      <c r="A2557" s="61">
        <v>44279</v>
      </c>
      <c r="B2557" s="59">
        <v>1.62</v>
      </c>
    </row>
    <row r="2558" spans="1:2" x14ac:dyDescent="0.25">
      <c r="A2558" s="61">
        <v>44280</v>
      </c>
      <c r="B2558" s="59">
        <v>1.63</v>
      </c>
    </row>
    <row r="2559" spans="1:2" x14ac:dyDescent="0.25">
      <c r="A2559" s="61">
        <v>44281</v>
      </c>
      <c r="B2559" s="59">
        <v>1.67</v>
      </c>
    </row>
    <row r="2560" spans="1:2" x14ac:dyDescent="0.25">
      <c r="A2560" s="61">
        <v>44284</v>
      </c>
      <c r="B2560" s="59">
        <v>1.73</v>
      </c>
    </row>
    <row r="2561" spans="1:2" x14ac:dyDescent="0.25">
      <c r="A2561" s="61">
        <v>44285</v>
      </c>
      <c r="B2561" s="59">
        <v>1.73</v>
      </c>
    </row>
    <row r="2562" spans="1:2" x14ac:dyDescent="0.25">
      <c r="A2562" s="61">
        <v>44286</v>
      </c>
      <c r="B2562" s="59">
        <v>1.74</v>
      </c>
    </row>
    <row r="2563" spans="1:2" x14ac:dyDescent="0.25">
      <c r="A2563" s="61">
        <v>44287</v>
      </c>
      <c r="B2563" s="59">
        <v>1.69</v>
      </c>
    </row>
    <row r="2564" spans="1:2" x14ac:dyDescent="0.25">
      <c r="A2564" s="61">
        <v>44288</v>
      </c>
      <c r="B2564" s="59">
        <v>1.72</v>
      </c>
    </row>
    <row r="2565" spans="1:2" x14ac:dyDescent="0.25">
      <c r="A2565" s="61">
        <v>44291</v>
      </c>
      <c r="B2565" s="59">
        <v>1.73</v>
      </c>
    </row>
    <row r="2566" spans="1:2" x14ac:dyDescent="0.25">
      <c r="A2566" s="61">
        <v>44292</v>
      </c>
      <c r="B2566" s="59">
        <v>1.67</v>
      </c>
    </row>
    <row r="2567" spans="1:2" x14ac:dyDescent="0.25">
      <c r="A2567" s="61">
        <v>44293</v>
      </c>
      <c r="B2567" s="59">
        <v>1.68</v>
      </c>
    </row>
    <row r="2568" spans="1:2" x14ac:dyDescent="0.25">
      <c r="A2568" s="61">
        <v>44294</v>
      </c>
      <c r="B2568" s="59">
        <v>1.64</v>
      </c>
    </row>
    <row r="2569" spans="1:2" x14ac:dyDescent="0.25">
      <c r="A2569" s="61">
        <v>44295</v>
      </c>
      <c r="B2569" s="59">
        <v>1.67</v>
      </c>
    </row>
    <row r="2570" spans="1:2" x14ac:dyDescent="0.25">
      <c r="A2570" s="61">
        <v>44298</v>
      </c>
      <c r="B2570" s="59">
        <v>1.69</v>
      </c>
    </row>
    <row r="2571" spans="1:2" x14ac:dyDescent="0.25">
      <c r="A2571" s="61">
        <v>44299</v>
      </c>
      <c r="B2571" s="59">
        <v>1.64</v>
      </c>
    </row>
    <row r="2572" spans="1:2" x14ac:dyDescent="0.25">
      <c r="A2572" s="61">
        <v>44300</v>
      </c>
      <c r="B2572" s="59">
        <v>1.64</v>
      </c>
    </row>
    <row r="2573" spans="1:2" x14ac:dyDescent="0.25">
      <c r="A2573" s="61">
        <v>44301</v>
      </c>
      <c r="B2573" s="59">
        <v>1.56</v>
      </c>
    </row>
    <row r="2574" spans="1:2" x14ac:dyDescent="0.25">
      <c r="A2574" s="61">
        <v>44302</v>
      </c>
      <c r="B2574" s="59">
        <v>1.59</v>
      </c>
    </row>
    <row r="2575" spans="1:2" x14ac:dyDescent="0.25">
      <c r="A2575" s="61">
        <v>44305</v>
      </c>
      <c r="B2575" s="59">
        <v>1.61</v>
      </c>
    </row>
    <row r="2576" spans="1:2" x14ac:dyDescent="0.25">
      <c r="A2576" s="61">
        <v>44306</v>
      </c>
      <c r="B2576" s="59">
        <v>1.58</v>
      </c>
    </row>
    <row r="2577" spans="1:2" x14ac:dyDescent="0.25">
      <c r="A2577" s="61">
        <v>44307</v>
      </c>
      <c r="B2577" s="59">
        <v>1.57</v>
      </c>
    </row>
    <row r="2578" spans="1:2" x14ac:dyDescent="0.25">
      <c r="A2578" s="61">
        <v>44308</v>
      </c>
      <c r="B2578" s="59">
        <v>1.57</v>
      </c>
    </row>
    <row r="2579" spans="1:2" x14ac:dyDescent="0.25">
      <c r="A2579" s="61">
        <v>44309</v>
      </c>
      <c r="B2579" s="59">
        <v>1.58</v>
      </c>
    </row>
    <row r="2580" spans="1:2" x14ac:dyDescent="0.25">
      <c r="A2580" s="61">
        <v>44312</v>
      </c>
      <c r="B2580" s="59">
        <v>1.58</v>
      </c>
    </row>
    <row r="2581" spans="1:2" x14ac:dyDescent="0.25">
      <c r="A2581" s="61">
        <v>44313</v>
      </c>
      <c r="B2581" s="59">
        <v>1.63</v>
      </c>
    </row>
    <row r="2582" spans="1:2" x14ac:dyDescent="0.25">
      <c r="A2582" s="61">
        <v>44314</v>
      </c>
      <c r="B2582" s="59">
        <v>1.63</v>
      </c>
    </row>
    <row r="2583" spans="1:2" x14ac:dyDescent="0.25">
      <c r="A2583" s="61">
        <v>44315</v>
      </c>
      <c r="B2583" s="59">
        <v>1.65</v>
      </c>
    </row>
    <row r="2584" spans="1:2" x14ac:dyDescent="0.25">
      <c r="A2584" s="61">
        <v>44316</v>
      </c>
      <c r="B2584" s="59">
        <v>1.65</v>
      </c>
    </row>
    <row r="2585" spans="1:2" x14ac:dyDescent="0.25">
      <c r="A2585" s="61">
        <v>44319</v>
      </c>
      <c r="B2585" s="59">
        <v>1.63</v>
      </c>
    </row>
    <row r="2586" spans="1:2" x14ac:dyDescent="0.25">
      <c r="A2586" s="61">
        <v>44320</v>
      </c>
      <c r="B2586" s="59">
        <v>1.61</v>
      </c>
    </row>
    <row r="2587" spans="1:2" x14ac:dyDescent="0.25">
      <c r="A2587" s="61">
        <v>44321</v>
      </c>
      <c r="B2587" s="59">
        <v>1.59</v>
      </c>
    </row>
    <row r="2588" spans="1:2" x14ac:dyDescent="0.25">
      <c r="A2588" s="61">
        <v>44322</v>
      </c>
      <c r="B2588" s="59">
        <v>1.58</v>
      </c>
    </row>
    <row r="2589" spans="1:2" x14ac:dyDescent="0.25">
      <c r="A2589" s="61">
        <v>44323</v>
      </c>
      <c r="B2589" s="59">
        <v>1.6</v>
      </c>
    </row>
    <row r="2590" spans="1:2" x14ac:dyDescent="0.25">
      <c r="A2590" s="61">
        <v>44326</v>
      </c>
      <c r="B2590" s="59">
        <v>1.63</v>
      </c>
    </row>
    <row r="2591" spans="1:2" x14ac:dyDescent="0.25">
      <c r="A2591" s="61">
        <v>44327</v>
      </c>
      <c r="B2591" s="59">
        <v>1.64</v>
      </c>
    </row>
    <row r="2592" spans="1:2" x14ac:dyDescent="0.25">
      <c r="A2592" s="61">
        <v>44328</v>
      </c>
      <c r="B2592" s="59">
        <v>1.69</v>
      </c>
    </row>
    <row r="2593" spans="1:2" x14ac:dyDescent="0.25">
      <c r="A2593" s="61">
        <v>44329</v>
      </c>
      <c r="B2593" s="59">
        <v>1.66</v>
      </c>
    </row>
    <row r="2594" spans="1:2" x14ac:dyDescent="0.25">
      <c r="A2594" s="61">
        <v>44330</v>
      </c>
      <c r="B2594" s="59">
        <v>1.63</v>
      </c>
    </row>
    <row r="2595" spans="1:2" x14ac:dyDescent="0.25">
      <c r="A2595" s="61">
        <v>44333</v>
      </c>
      <c r="B2595" s="59">
        <v>1.64</v>
      </c>
    </row>
    <row r="2596" spans="1:2" x14ac:dyDescent="0.25">
      <c r="A2596" s="61">
        <v>44334</v>
      </c>
      <c r="B2596" s="59">
        <v>1.64</v>
      </c>
    </row>
    <row r="2597" spans="1:2" x14ac:dyDescent="0.25">
      <c r="A2597" s="61">
        <v>44335</v>
      </c>
      <c r="B2597" s="59">
        <v>1.68</v>
      </c>
    </row>
    <row r="2598" spans="1:2" x14ac:dyDescent="0.25">
      <c r="A2598" s="61">
        <v>44336</v>
      </c>
      <c r="B2598" s="59">
        <v>1.63</v>
      </c>
    </row>
    <row r="2599" spans="1:2" x14ac:dyDescent="0.25">
      <c r="A2599" s="61">
        <v>44337</v>
      </c>
      <c r="B2599" s="59">
        <v>1.63</v>
      </c>
    </row>
    <row r="2600" spans="1:2" x14ac:dyDescent="0.25">
      <c r="A2600" s="61">
        <v>44340</v>
      </c>
      <c r="B2600" s="59">
        <v>1.61</v>
      </c>
    </row>
    <row r="2601" spans="1:2" x14ac:dyDescent="0.25">
      <c r="A2601" s="61">
        <v>44341</v>
      </c>
      <c r="B2601" s="59">
        <v>1.56</v>
      </c>
    </row>
    <row r="2602" spans="1:2" x14ac:dyDescent="0.25">
      <c r="A2602" s="61">
        <v>44342</v>
      </c>
      <c r="B2602" s="59">
        <v>1.58</v>
      </c>
    </row>
    <row r="2603" spans="1:2" x14ac:dyDescent="0.25">
      <c r="A2603" s="61">
        <v>44343</v>
      </c>
      <c r="B2603" s="59">
        <v>1.61</v>
      </c>
    </row>
    <row r="2604" spans="1:2" x14ac:dyDescent="0.25">
      <c r="A2604" s="61">
        <v>44344</v>
      </c>
      <c r="B2604" s="59">
        <v>1.58</v>
      </c>
    </row>
    <row r="2605" spans="1:2" x14ac:dyDescent="0.25">
      <c r="A2605" s="61">
        <v>44347</v>
      </c>
      <c r="B2605" s="58">
        <v>0</v>
      </c>
    </row>
    <row r="2606" spans="1:2" x14ac:dyDescent="0.25">
      <c r="A2606" s="61">
        <v>44348</v>
      </c>
      <c r="B2606" s="59">
        <v>1.62</v>
      </c>
    </row>
    <row r="2607" spans="1:2" x14ac:dyDescent="0.25">
      <c r="A2607" s="61">
        <v>44349</v>
      </c>
      <c r="B2607" s="59">
        <v>1.59</v>
      </c>
    </row>
    <row r="2608" spans="1:2" x14ac:dyDescent="0.25">
      <c r="A2608" s="61">
        <v>44350</v>
      </c>
      <c r="B2608" s="59">
        <v>1.63</v>
      </c>
    </row>
    <row r="2609" spans="1:2" x14ac:dyDescent="0.25">
      <c r="A2609" s="61">
        <v>44351</v>
      </c>
      <c r="B2609" s="59">
        <v>1.56</v>
      </c>
    </row>
    <row r="2610" spans="1:2" x14ac:dyDescent="0.25">
      <c r="A2610" s="61">
        <v>44354</v>
      </c>
      <c r="B2610" s="59">
        <v>1.57</v>
      </c>
    </row>
    <row r="2611" spans="1:2" x14ac:dyDescent="0.25">
      <c r="A2611" s="61">
        <v>44355</v>
      </c>
      <c r="B2611" s="59">
        <v>1.53</v>
      </c>
    </row>
    <row r="2612" spans="1:2" x14ac:dyDescent="0.25">
      <c r="A2612" s="61">
        <v>44356</v>
      </c>
      <c r="B2612" s="59">
        <v>1.5</v>
      </c>
    </row>
    <row r="2613" spans="1:2" x14ac:dyDescent="0.25">
      <c r="A2613" s="61">
        <v>44357</v>
      </c>
      <c r="B2613" s="59">
        <v>1.45</v>
      </c>
    </row>
    <row r="2614" spans="1:2" x14ac:dyDescent="0.25">
      <c r="A2614" s="61">
        <v>44358</v>
      </c>
      <c r="B2614" s="59">
        <v>1.47</v>
      </c>
    </row>
    <row r="2615" spans="1:2" x14ac:dyDescent="0.25">
      <c r="A2615" s="61">
        <v>44361</v>
      </c>
      <c r="B2615" s="59">
        <v>1.51</v>
      </c>
    </row>
    <row r="2616" spans="1:2" x14ac:dyDescent="0.25">
      <c r="A2616" s="61">
        <v>44362</v>
      </c>
      <c r="B2616" s="59">
        <v>1.51</v>
      </c>
    </row>
    <row r="2617" spans="1:2" x14ac:dyDescent="0.25">
      <c r="A2617" s="61">
        <v>44363</v>
      </c>
      <c r="B2617" s="59">
        <v>1.57</v>
      </c>
    </row>
    <row r="2618" spans="1:2" x14ac:dyDescent="0.25">
      <c r="A2618" s="61">
        <v>44364</v>
      </c>
      <c r="B2618" s="59">
        <v>1.52</v>
      </c>
    </row>
    <row r="2619" spans="1:2" x14ac:dyDescent="0.25">
      <c r="A2619" s="61">
        <v>44365</v>
      </c>
      <c r="B2619" s="59">
        <v>1.45</v>
      </c>
    </row>
    <row r="2620" spans="1:2" x14ac:dyDescent="0.25">
      <c r="A2620" s="61">
        <v>44368</v>
      </c>
      <c r="B2620" s="59">
        <v>1.5</v>
      </c>
    </row>
    <row r="2621" spans="1:2" x14ac:dyDescent="0.25">
      <c r="A2621" s="61">
        <v>44369</v>
      </c>
      <c r="B2621" s="59">
        <v>1.48</v>
      </c>
    </row>
    <row r="2622" spans="1:2" x14ac:dyDescent="0.25">
      <c r="A2622" s="19" t="s">
        <v>194</v>
      </c>
      <c r="B2622" s="62">
        <f>AVERAGE(B12:B2621)</f>
        <v>1.9961724137931056</v>
      </c>
    </row>
  </sheetData>
  <autoFilter ref="A11:B2620" xr:uid="{00000000-0009-0000-0000-000007000000}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C3230-560A-4049-93A1-930D7B884CEB}">
  <sheetPr codeName="Sheet4"/>
  <dimension ref="A1:I3"/>
  <sheetViews>
    <sheetView workbookViewId="0">
      <selection activeCell="R20" sqref="R20"/>
    </sheetView>
  </sheetViews>
  <sheetFormatPr defaultRowHeight="15" x14ac:dyDescent="0.25"/>
  <cols>
    <col min="1" max="1" width="16.85546875" bestFit="1" customWidth="1"/>
    <col min="2" max="9" width="11.28515625" bestFit="1" customWidth="1"/>
  </cols>
  <sheetData>
    <row r="1" spans="1:9" x14ac:dyDescent="0.25">
      <c r="A1" s="82"/>
      <c r="B1" s="83">
        <v>2013</v>
      </c>
      <c r="C1" s="83">
        <v>2014</v>
      </c>
      <c r="D1" s="83">
        <v>2015</v>
      </c>
      <c r="E1" s="83">
        <v>2016</v>
      </c>
      <c r="F1" s="83">
        <v>2017</v>
      </c>
      <c r="G1" s="83">
        <v>2018</v>
      </c>
      <c r="H1" s="83">
        <v>2019</v>
      </c>
      <c r="I1" s="83">
        <v>2020</v>
      </c>
    </row>
    <row r="2" spans="1:9" x14ac:dyDescent="0.25">
      <c r="A2" s="84" t="s">
        <v>234</v>
      </c>
      <c r="B2" s="85">
        <v>287937</v>
      </c>
      <c r="C2" s="85">
        <v>290541</v>
      </c>
      <c r="D2" s="85">
        <v>373805</v>
      </c>
      <c r="E2" s="85">
        <v>377334</v>
      </c>
      <c r="F2" s="85">
        <v>380767</v>
      </c>
      <c r="G2" s="85">
        <v>374401</v>
      </c>
      <c r="H2" s="85">
        <v>395664</v>
      </c>
      <c r="I2" s="85">
        <v>137003</v>
      </c>
    </row>
    <row r="3" spans="1:9" x14ac:dyDescent="0.25">
      <c r="A3" s="86" t="s">
        <v>132</v>
      </c>
      <c r="B3" s="87">
        <v>42017</v>
      </c>
      <c r="C3" s="87">
        <v>46501</v>
      </c>
      <c r="D3" s="87">
        <v>40428</v>
      </c>
      <c r="E3" s="87">
        <v>62594</v>
      </c>
      <c r="F3" s="87">
        <v>61223</v>
      </c>
      <c r="G3" s="87">
        <v>96604</v>
      </c>
      <c r="H3" s="87">
        <v>82955</v>
      </c>
      <c r="I3" s="87">
        <v>-23708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C39D6-9878-4A3E-ABD4-F0DC760D3730}">
  <sheetPr codeName="Sheet12"/>
  <dimension ref="A1:K1008"/>
  <sheetViews>
    <sheetView workbookViewId="0"/>
  </sheetViews>
  <sheetFormatPr defaultRowHeight="15" customHeight="1" x14ac:dyDescent="0.2"/>
  <cols>
    <col min="1" max="1" width="11.28515625" style="110" bestFit="1" customWidth="1"/>
    <col min="2" max="2" width="7.140625" style="48" bestFit="1" customWidth="1"/>
    <col min="3" max="4" width="9" style="48" bestFit="1" customWidth="1"/>
    <col min="5" max="5" width="7.42578125" style="48" bestFit="1" customWidth="1"/>
    <col min="6" max="6" width="9" style="48" bestFit="1" customWidth="1"/>
    <col min="7" max="11" width="18.7109375" style="48" bestFit="1" customWidth="1"/>
    <col min="12" max="16384" width="9.140625" style="48"/>
  </cols>
  <sheetData>
    <row r="1" spans="1:11" ht="15" customHeight="1" x14ac:dyDescent="0.25">
      <c r="A1" s="108" t="s">
        <v>241</v>
      </c>
      <c r="B1" s="47" t="s">
        <v>242</v>
      </c>
      <c r="C1" s="47" t="s">
        <v>243</v>
      </c>
      <c r="D1" s="47" t="s">
        <v>244</v>
      </c>
      <c r="E1" s="47" t="s">
        <v>245</v>
      </c>
      <c r="F1" s="47" t="s">
        <v>246</v>
      </c>
      <c r="G1" s="47" t="s">
        <v>247</v>
      </c>
      <c r="H1" s="47" t="s">
        <v>248</v>
      </c>
      <c r="I1" s="47" t="s">
        <v>249</v>
      </c>
      <c r="J1" s="47" t="s">
        <v>250</v>
      </c>
      <c r="K1" s="47" t="s">
        <v>251</v>
      </c>
    </row>
    <row r="2" spans="1:11" ht="15" customHeight="1" x14ac:dyDescent="0.2">
      <c r="A2" s="109">
        <v>44369</v>
      </c>
      <c r="B2" s="48">
        <v>21.31</v>
      </c>
      <c r="C2" s="48">
        <v>21.44</v>
      </c>
      <c r="D2" s="48">
        <v>20.98</v>
      </c>
      <c r="E2" s="48">
        <v>21.39</v>
      </c>
      <c r="F2" s="48">
        <v>299881</v>
      </c>
      <c r="G2" s="105">
        <f>IFERROR(VLOOKUP($A2,'HPI Partial'!$A$1:$F$347,2,FALSE),"-")</f>
        <v>21.31</v>
      </c>
      <c r="H2" s="105">
        <f>IFERROR(VLOOKUP($A2,'HPI Partial'!$A$1:$F$347,3,FALSE),"-")</f>
        <v>21.44</v>
      </c>
      <c r="I2" s="105">
        <f>IFERROR(VLOOKUP($A2,'HPI Partial'!$A$1:$F$347,4,FALSE),"-")</f>
        <v>20.98</v>
      </c>
      <c r="J2" s="105">
        <f>IFERROR(VLOOKUP($A2,'HPI Partial'!$A$1:$F$347,5,FALSE),"-")</f>
        <v>21.39</v>
      </c>
      <c r="K2" s="105">
        <f>IFERROR(VLOOKUP($A2,'HPI Partial'!$A$1:$F$347,6,FALSE),"-")</f>
        <v>299881</v>
      </c>
    </row>
    <row r="3" spans="1:11" ht="15" customHeight="1" x14ac:dyDescent="0.2">
      <c r="A3" s="109">
        <v>44368</v>
      </c>
      <c r="B3" s="48">
        <v>21.72</v>
      </c>
      <c r="C3" s="48">
        <v>21.72</v>
      </c>
      <c r="D3" s="48">
        <v>21.04</v>
      </c>
      <c r="E3" s="48">
        <v>21.53</v>
      </c>
      <c r="F3" s="48">
        <v>398548</v>
      </c>
      <c r="G3" s="105">
        <f>IFERROR(VLOOKUP($A3,'HPI Partial'!$A$1:$F$347,2,FALSE),"-")</f>
        <v>21.72</v>
      </c>
      <c r="H3" s="105">
        <f>IFERROR(VLOOKUP($A3,'HPI Partial'!$A$1:$F$347,3,FALSE),"-")</f>
        <v>21.72</v>
      </c>
      <c r="I3" s="105">
        <f>IFERROR(VLOOKUP($A3,'HPI Partial'!$A$1:$F$347,4,FALSE),"-")</f>
        <v>21.04</v>
      </c>
      <c r="J3" s="105">
        <f>IFERROR(VLOOKUP($A3,'HPI Partial'!$A$1:$F$347,5,FALSE),"-")</f>
        <v>21.53</v>
      </c>
      <c r="K3" s="105">
        <f>IFERROR(VLOOKUP($A3,'HPI Partial'!$A$1:$F$347,6,FALSE),"-")</f>
        <v>398548</v>
      </c>
    </row>
    <row r="4" spans="1:11" ht="15" customHeight="1" x14ac:dyDescent="0.2">
      <c r="A4" s="109">
        <v>44365</v>
      </c>
      <c r="B4" s="48">
        <v>21.6</v>
      </c>
      <c r="C4" s="48">
        <v>21.87</v>
      </c>
      <c r="D4" s="48">
        <v>21.37</v>
      </c>
      <c r="E4" s="48">
        <v>21.59</v>
      </c>
      <c r="F4" s="48">
        <v>612501</v>
      </c>
      <c r="G4" s="105">
        <f>IFERROR(VLOOKUP($A4,'HPI Partial'!$A$1:$F$347,2,FALSE),"-")</f>
        <v>21.6</v>
      </c>
      <c r="H4" s="105">
        <f>IFERROR(VLOOKUP($A4,'HPI Partial'!$A$1:$F$347,3,FALSE),"-")</f>
        <v>21.87</v>
      </c>
      <c r="I4" s="105">
        <f>IFERROR(VLOOKUP($A4,'HPI Partial'!$A$1:$F$347,4,FALSE),"-")</f>
        <v>21.37</v>
      </c>
      <c r="J4" s="105">
        <f>IFERROR(VLOOKUP($A4,'HPI Partial'!$A$1:$F$347,5,FALSE),"-")</f>
        <v>21.59</v>
      </c>
      <c r="K4" s="105">
        <f>IFERROR(VLOOKUP($A4,'HPI Partial'!$A$1:$F$347,6,FALSE),"-")</f>
        <v>612501</v>
      </c>
    </row>
    <row r="5" spans="1:11" ht="15" customHeight="1" x14ac:dyDescent="0.2">
      <c r="A5" s="109">
        <v>44364</v>
      </c>
      <c r="B5" s="48">
        <v>21.88</v>
      </c>
      <c r="C5" s="48">
        <v>21.98</v>
      </c>
      <c r="D5" s="48">
        <v>21.65</v>
      </c>
      <c r="E5" s="48">
        <v>21.85</v>
      </c>
      <c r="F5" s="48">
        <v>375341</v>
      </c>
      <c r="G5" s="105">
        <f>IFERROR(VLOOKUP($A5,'HPI Partial'!$A$1:$F$347,2,FALSE),"-")</f>
        <v>21.88</v>
      </c>
      <c r="H5" s="105">
        <f>IFERROR(VLOOKUP($A5,'HPI Partial'!$A$1:$F$347,3,FALSE),"-")</f>
        <v>21.98</v>
      </c>
      <c r="I5" s="105">
        <f>IFERROR(VLOOKUP($A5,'HPI Partial'!$A$1:$F$347,4,FALSE),"-")</f>
        <v>21.65</v>
      </c>
      <c r="J5" s="105">
        <f>IFERROR(VLOOKUP($A5,'HPI Partial'!$A$1:$F$347,5,FALSE),"-")</f>
        <v>21.85</v>
      </c>
      <c r="K5" s="105">
        <f>IFERROR(VLOOKUP($A5,'HPI Partial'!$A$1:$F$347,6,FALSE),"-")</f>
        <v>375341</v>
      </c>
    </row>
    <row r="6" spans="1:11" ht="15" customHeight="1" x14ac:dyDescent="0.2">
      <c r="A6" s="109">
        <v>44363</v>
      </c>
      <c r="B6" s="48">
        <v>21.71</v>
      </c>
      <c r="C6" s="48">
        <v>21.96</v>
      </c>
      <c r="D6" s="48">
        <v>21.33</v>
      </c>
      <c r="E6" s="48">
        <v>21.94</v>
      </c>
      <c r="F6" s="48">
        <v>572213</v>
      </c>
      <c r="G6" s="105">
        <f>IFERROR(VLOOKUP($A6,'HPI Partial'!$A$1:$F$347,2,FALSE),"-")</f>
        <v>21.71</v>
      </c>
      <c r="H6" s="105">
        <f>IFERROR(VLOOKUP($A6,'HPI Partial'!$A$1:$F$347,3,FALSE),"-")</f>
        <v>21.96</v>
      </c>
      <c r="I6" s="105">
        <f>IFERROR(VLOOKUP($A6,'HPI Partial'!$A$1:$F$347,4,FALSE),"-")</f>
        <v>21.33</v>
      </c>
      <c r="J6" s="105">
        <f>IFERROR(VLOOKUP($A6,'HPI Partial'!$A$1:$F$347,5,FALSE),"-")</f>
        <v>21.94</v>
      </c>
      <c r="K6" s="105">
        <f>IFERROR(VLOOKUP($A6,'HPI Partial'!$A$1:$F$347,6,FALSE),"-")</f>
        <v>572213</v>
      </c>
    </row>
    <row r="7" spans="1:11" ht="15" customHeight="1" x14ac:dyDescent="0.2">
      <c r="A7" s="109">
        <v>44362</v>
      </c>
      <c r="B7" s="48">
        <v>22.38</v>
      </c>
      <c r="C7" s="48">
        <v>22.469000000000001</v>
      </c>
      <c r="D7" s="48">
        <v>21.82</v>
      </c>
      <c r="E7" s="48">
        <v>21.83</v>
      </c>
      <c r="F7" s="48">
        <v>316919</v>
      </c>
      <c r="G7" s="105">
        <f>IFERROR(VLOOKUP($A7,'HPI Partial'!$A$1:$F$347,2,FALSE),"-")</f>
        <v>22.38</v>
      </c>
      <c r="H7" s="105">
        <f>IFERROR(VLOOKUP($A7,'HPI Partial'!$A$1:$F$347,3,FALSE),"-")</f>
        <v>22.469000000000001</v>
      </c>
      <c r="I7" s="105">
        <f>IFERROR(VLOOKUP($A7,'HPI Partial'!$A$1:$F$347,4,FALSE),"-")</f>
        <v>21.82</v>
      </c>
      <c r="J7" s="105">
        <f>IFERROR(VLOOKUP($A7,'HPI Partial'!$A$1:$F$347,5,FALSE),"-")</f>
        <v>21.83</v>
      </c>
      <c r="K7" s="105">
        <f>IFERROR(VLOOKUP($A7,'HPI Partial'!$A$1:$F$347,6,FALSE),"-")</f>
        <v>316919</v>
      </c>
    </row>
    <row r="8" spans="1:11" ht="15" customHeight="1" x14ac:dyDescent="0.2">
      <c r="A8" s="109">
        <v>44361</v>
      </c>
      <c r="B8" s="48">
        <v>22.79</v>
      </c>
      <c r="C8" s="48">
        <v>23.09</v>
      </c>
      <c r="D8" s="48">
        <v>22.2</v>
      </c>
      <c r="E8" s="48">
        <v>22.33</v>
      </c>
      <c r="F8" s="48">
        <v>472910</v>
      </c>
      <c r="G8" s="105">
        <f>IFERROR(VLOOKUP($A8,'HPI Partial'!$A$1:$F$347,2,FALSE),"-")</f>
        <v>22.79</v>
      </c>
      <c r="H8" s="105">
        <f>IFERROR(VLOOKUP($A8,'HPI Partial'!$A$1:$F$347,3,FALSE),"-")</f>
        <v>23.09</v>
      </c>
      <c r="I8" s="105">
        <f>IFERROR(VLOOKUP($A8,'HPI Partial'!$A$1:$F$347,4,FALSE),"-")</f>
        <v>22.2</v>
      </c>
      <c r="J8" s="105">
        <f>IFERROR(VLOOKUP($A8,'HPI Partial'!$A$1:$F$347,5,FALSE),"-")</f>
        <v>22.33</v>
      </c>
      <c r="K8" s="105">
        <f>IFERROR(VLOOKUP($A8,'HPI Partial'!$A$1:$F$347,6,FALSE),"-")</f>
        <v>472910</v>
      </c>
    </row>
    <row r="9" spans="1:11" ht="15" customHeight="1" x14ac:dyDescent="0.2">
      <c r="A9" s="109">
        <v>44358</v>
      </c>
      <c r="B9" s="48">
        <v>22.59</v>
      </c>
      <c r="C9" s="48">
        <v>22.79</v>
      </c>
      <c r="D9" s="48">
        <v>22.42</v>
      </c>
      <c r="E9" s="48">
        <v>22.74</v>
      </c>
      <c r="F9" s="48">
        <v>370353</v>
      </c>
      <c r="G9" s="105">
        <f>IFERROR(VLOOKUP($A9,'HPI Partial'!$A$1:$F$347,2,FALSE),"-")</f>
        <v>22.59</v>
      </c>
      <c r="H9" s="105">
        <f>IFERROR(VLOOKUP($A9,'HPI Partial'!$A$1:$F$347,3,FALSE),"-")</f>
        <v>22.79</v>
      </c>
      <c r="I9" s="105">
        <f>IFERROR(VLOOKUP($A9,'HPI Partial'!$A$1:$F$347,4,FALSE),"-")</f>
        <v>22.42</v>
      </c>
      <c r="J9" s="105">
        <f>IFERROR(VLOOKUP($A9,'HPI Partial'!$A$1:$F$347,5,FALSE),"-")</f>
        <v>22.74</v>
      </c>
      <c r="K9" s="105">
        <f>IFERROR(VLOOKUP($A9,'HPI Partial'!$A$1:$F$347,6,FALSE),"-")</f>
        <v>370353</v>
      </c>
    </row>
    <row r="10" spans="1:11" ht="15" customHeight="1" x14ac:dyDescent="0.2">
      <c r="A10" s="109">
        <v>44357</v>
      </c>
      <c r="B10" s="48">
        <v>23.28</v>
      </c>
      <c r="C10" s="48">
        <v>23.35</v>
      </c>
      <c r="D10" s="48">
        <v>22.49</v>
      </c>
      <c r="E10" s="48">
        <v>22.55</v>
      </c>
      <c r="F10" s="48">
        <v>874514</v>
      </c>
      <c r="G10" s="105">
        <f>IFERROR(VLOOKUP($A10,'HPI Partial'!$A$1:$F$347,2,FALSE),"-")</f>
        <v>23.28</v>
      </c>
      <c r="H10" s="105">
        <f>IFERROR(VLOOKUP($A10,'HPI Partial'!$A$1:$F$347,3,FALSE),"-")</f>
        <v>23.35</v>
      </c>
      <c r="I10" s="105">
        <f>IFERROR(VLOOKUP($A10,'HPI Partial'!$A$1:$F$347,4,FALSE),"-")</f>
        <v>22.49</v>
      </c>
      <c r="J10" s="105">
        <f>IFERROR(VLOOKUP($A10,'HPI Partial'!$A$1:$F$347,5,FALSE),"-")</f>
        <v>22.55</v>
      </c>
      <c r="K10" s="105">
        <f>IFERROR(VLOOKUP($A10,'HPI Partial'!$A$1:$F$347,6,FALSE),"-")</f>
        <v>874514</v>
      </c>
    </row>
    <row r="11" spans="1:11" ht="15" customHeight="1" x14ac:dyDescent="0.2">
      <c r="A11" s="109">
        <v>44356</v>
      </c>
      <c r="B11" s="48">
        <v>23.51</v>
      </c>
      <c r="C11" s="48">
        <v>23.54</v>
      </c>
      <c r="D11" s="48">
        <v>23.03</v>
      </c>
      <c r="E11" s="48">
        <v>23.23</v>
      </c>
      <c r="F11" s="48">
        <v>659936</v>
      </c>
      <c r="G11" s="105">
        <f>IFERROR(VLOOKUP($A11,'HPI Partial'!$A$1:$F$347,2,FALSE),"-")</f>
        <v>23.51</v>
      </c>
      <c r="H11" s="105">
        <f>IFERROR(VLOOKUP($A11,'HPI Partial'!$A$1:$F$347,3,FALSE),"-")</f>
        <v>23.54</v>
      </c>
      <c r="I11" s="105">
        <f>IFERROR(VLOOKUP($A11,'HPI Partial'!$A$1:$F$347,4,FALSE),"-")</f>
        <v>23.03</v>
      </c>
      <c r="J11" s="105">
        <f>IFERROR(VLOOKUP($A11,'HPI Partial'!$A$1:$F$347,5,FALSE),"-")</f>
        <v>23.23</v>
      </c>
      <c r="K11" s="105">
        <f>IFERROR(VLOOKUP($A11,'HPI Partial'!$A$1:$F$347,6,FALSE),"-")</f>
        <v>659936</v>
      </c>
    </row>
    <row r="12" spans="1:11" ht="15" customHeight="1" x14ac:dyDescent="0.2">
      <c r="A12" s="109">
        <v>44355</v>
      </c>
      <c r="B12" s="48">
        <v>22.15</v>
      </c>
      <c r="C12" s="48">
        <v>23.375</v>
      </c>
      <c r="D12" s="48">
        <v>21.81</v>
      </c>
      <c r="E12" s="48">
        <v>23.23</v>
      </c>
      <c r="F12" s="48">
        <v>1592533</v>
      </c>
      <c r="G12" s="105">
        <f>IFERROR(VLOOKUP($A12,'HPI Partial'!$A$1:$F$347,2,FALSE),"-")</f>
        <v>22.15</v>
      </c>
      <c r="H12" s="105">
        <f>IFERROR(VLOOKUP($A12,'HPI Partial'!$A$1:$F$347,3,FALSE),"-")</f>
        <v>23.375</v>
      </c>
      <c r="I12" s="105">
        <f>IFERROR(VLOOKUP($A12,'HPI Partial'!$A$1:$F$347,4,FALSE),"-")</f>
        <v>21.81</v>
      </c>
      <c r="J12" s="105">
        <f>IFERROR(VLOOKUP($A12,'HPI Partial'!$A$1:$F$347,5,FALSE),"-")</f>
        <v>23.23</v>
      </c>
      <c r="K12" s="105">
        <f>IFERROR(VLOOKUP($A12,'HPI Partial'!$A$1:$F$347,6,FALSE),"-")</f>
        <v>1592533</v>
      </c>
    </row>
    <row r="13" spans="1:11" ht="15" customHeight="1" x14ac:dyDescent="0.2">
      <c r="A13" s="109">
        <v>44354</v>
      </c>
      <c r="B13" s="48">
        <v>21.63</v>
      </c>
      <c r="C13" s="48">
        <v>22.11</v>
      </c>
      <c r="D13" s="48">
        <v>21.48</v>
      </c>
      <c r="E13" s="48">
        <v>22.04</v>
      </c>
      <c r="F13" s="48">
        <v>985675</v>
      </c>
      <c r="G13" s="105">
        <f>IFERROR(VLOOKUP($A13,'HPI Partial'!$A$1:$F$347,2,FALSE),"-")</f>
        <v>21.63</v>
      </c>
      <c r="H13" s="105">
        <f>IFERROR(VLOOKUP($A13,'HPI Partial'!$A$1:$F$347,3,FALSE),"-")</f>
        <v>22.11</v>
      </c>
      <c r="I13" s="105">
        <f>IFERROR(VLOOKUP($A13,'HPI Partial'!$A$1:$F$347,4,FALSE),"-")</f>
        <v>21.48</v>
      </c>
      <c r="J13" s="105">
        <f>IFERROR(VLOOKUP($A13,'HPI Partial'!$A$1:$F$347,5,FALSE),"-")</f>
        <v>22.04</v>
      </c>
      <c r="K13" s="105">
        <f>IFERROR(VLOOKUP($A13,'HPI Partial'!$A$1:$F$347,6,FALSE),"-")</f>
        <v>985675</v>
      </c>
    </row>
    <row r="14" spans="1:11" ht="15" customHeight="1" x14ac:dyDescent="0.2">
      <c r="A14" s="109">
        <v>44351</v>
      </c>
      <c r="B14" s="48">
        <v>22.03</v>
      </c>
      <c r="C14" s="48">
        <v>22.39</v>
      </c>
      <c r="D14" s="48">
        <v>21.42</v>
      </c>
      <c r="E14" s="48">
        <v>21.43</v>
      </c>
      <c r="F14" s="48">
        <v>660975</v>
      </c>
      <c r="G14" s="105">
        <f>IFERROR(VLOOKUP($A14,'HPI Partial'!$A$1:$F$347,2,FALSE),"-")</f>
        <v>22.03</v>
      </c>
      <c r="H14" s="105">
        <f>IFERROR(VLOOKUP($A14,'HPI Partial'!$A$1:$F$347,3,FALSE),"-")</f>
        <v>22.39</v>
      </c>
      <c r="I14" s="105">
        <f>IFERROR(VLOOKUP($A14,'HPI Partial'!$A$1:$F$347,4,FALSE),"-")</f>
        <v>21.42</v>
      </c>
      <c r="J14" s="105">
        <f>IFERROR(VLOOKUP($A14,'HPI Partial'!$A$1:$F$347,5,FALSE),"-")</f>
        <v>21.43</v>
      </c>
      <c r="K14" s="105">
        <f>IFERROR(VLOOKUP($A14,'HPI Partial'!$A$1:$F$347,6,FALSE),"-")</f>
        <v>660975</v>
      </c>
    </row>
    <row r="15" spans="1:11" ht="15" customHeight="1" x14ac:dyDescent="0.2">
      <c r="A15" s="109">
        <v>44350</v>
      </c>
      <c r="B15" s="48">
        <v>21.85</v>
      </c>
      <c r="C15" s="48">
        <v>22.31</v>
      </c>
      <c r="D15" s="48">
        <v>21.14</v>
      </c>
      <c r="E15" s="48">
        <v>21.93</v>
      </c>
      <c r="F15" s="48">
        <v>1631897</v>
      </c>
      <c r="G15" s="105">
        <f>IFERROR(VLOOKUP($A15,'HPI Partial'!$A$1:$F$347,2,FALSE),"-")</f>
        <v>21.85</v>
      </c>
      <c r="H15" s="105">
        <f>IFERROR(VLOOKUP($A15,'HPI Partial'!$A$1:$F$347,3,FALSE),"-")</f>
        <v>22.31</v>
      </c>
      <c r="I15" s="105">
        <f>IFERROR(VLOOKUP($A15,'HPI Partial'!$A$1:$F$347,4,FALSE),"-")</f>
        <v>21.14</v>
      </c>
      <c r="J15" s="105">
        <f>IFERROR(VLOOKUP($A15,'HPI Partial'!$A$1:$F$347,5,FALSE),"-")</f>
        <v>21.93</v>
      </c>
      <c r="K15" s="105">
        <f>IFERROR(VLOOKUP($A15,'HPI Partial'!$A$1:$F$347,6,FALSE),"-")</f>
        <v>1631897</v>
      </c>
    </row>
    <row r="16" spans="1:11" ht="15" customHeight="1" x14ac:dyDescent="0.2">
      <c r="A16" s="109">
        <v>44349</v>
      </c>
      <c r="B16" s="48">
        <v>21</v>
      </c>
      <c r="C16" s="48">
        <v>22.32</v>
      </c>
      <c r="D16" s="48">
        <v>20.64</v>
      </c>
      <c r="E16" s="48">
        <v>21.99</v>
      </c>
      <c r="F16" s="48">
        <v>1630813</v>
      </c>
      <c r="G16" s="105">
        <f>IFERROR(VLOOKUP($A16,'HPI Partial'!$A$1:$F$347,2,FALSE),"-")</f>
        <v>21</v>
      </c>
      <c r="H16" s="105">
        <f>IFERROR(VLOOKUP($A16,'HPI Partial'!$A$1:$F$347,3,FALSE),"-")</f>
        <v>22.32</v>
      </c>
      <c r="I16" s="105">
        <f>IFERROR(VLOOKUP($A16,'HPI Partial'!$A$1:$F$347,4,FALSE),"-")</f>
        <v>20.64</v>
      </c>
      <c r="J16" s="105">
        <f>IFERROR(VLOOKUP($A16,'HPI Partial'!$A$1:$F$347,5,FALSE),"-")</f>
        <v>21.99</v>
      </c>
      <c r="K16" s="105">
        <f>IFERROR(VLOOKUP($A16,'HPI Partial'!$A$1:$F$347,6,FALSE),"-")</f>
        <v>1630813</v>
      </c>
    </row>
    <row r="17" spans="1:11" ht="15" customHeight="1" x14ac:dyDescent="0.2">
      <c r="A17" s="109">
        <v>44348</v>
      </c>
      <c r="B17" s="48">
        <v>21.63</v>
      </c>
      <c r="C17" s="48">
        <v>22.405000000000001</v>
      </c>
      <c r="D17" s="48">
        <v>21.54</v>
      </c>
      <c r="E17" s="48">
        <v>22.27</v>
      </c>
      <c r="F17" s="48">
        <v>809740</v>
      </c>
      <c r="G17" s="105">
        <f>IFERROR(VLOOKUP($A17,'HPI Partial'!$A$1:$F$347,2,FALSE),"-")</f>
        <v>21.63</v>
      </c>
      <c r="H17" s="105">
        <f>IFERROR(VLOOKUP($A17,'HPI Partial'!$A$1:$F$347,3,FALSE),"-")</f>
        <v>22.405000000000001</v>
      </c>
      <c r="I17" s="105">
        <f>IFERROR(VLOOKUP($A17,'HPI Partial'!$A$1:$F$347,4,FALSE),"-")</f>
        <v>21.54</v>
      </c>
      <c r="J17" s="105">
        <f>IFERROR(VLOOKUP($A17,'HPI Partial'!$A$1:$F$347,5,FALSE),"-")</f>
        <v>22.27</v>
      </c>
      <c r="K17" s="105">
        <f>IFERROR(VLOOKUP($A17,'HPI Partial'!$A$1:$F$347,6,FALSE),"-")</f>
        <v>809740</v>
      </c>
    </row>
    <row r="18" spans="1:11" ht="15" customHeight="1" x14ac:dyDescent="0.2">
      <c r="A18" s="109">
        <v>44344</v>
      </c>
      <c r="B18" s="48">
        <v>22.82</v>
      </c>
      <c r="C18" s="48">
        <v>23.57</v>
      </c>
      <c r="D18" s="48">
        <v>21.524999999999999</v>
      </c>
      <c r="E18" s="48">
        <v>21.61</v>
      </c>
      <c r="F18" s="48">
        <v>1180971</v>
      </c>
      <c r="G18" s="105">
        <f>IFERROR(VLOOKUP($A18,'HPI Partial'!$A$1:$F$347,2,FALSE),"-")</f>
        <v>22.82</v>
      </c>
      <c r="H18" s="105">
        <f>IFERROR(VLOOKUP($A18,'HPI Partial'!$A$1:$F$347,3,FALSE),"-")</f>
        <v>23.57</v>
      </c>
      <c r="I18" s="105">
        <f>IFERROR(VLOOKUP($A18,'HPI Partial'!$A$1:$F$347,4,FALSE),"-")</f>
        <v>21.524999999999999</v>
      </c>
      <c r="J18" s="105">
        <f>IFERROR(VLOOKUP($A18,'HPI Partial'!$A$1:$F$347,5,FALSE),"-")</f>
        <v>21.61</v>
      </c>
      <c r="K18" s="105">
        <f>IFERROR(VLOOKUP($A18,'HPI Partial'!$A$1:$F$347,6,FALSE),"-")</f>
        <v>1180971</v>
      </c>
    </row>
    <row r="19" spans="1:11" ht="15" customHeight="1" x14ac:dyDescent="0.2">
      <c r="A19" s="109">
        <v>44343</v>
      </c>
      <c r="B19" s="48">
        <v>21.62</v>
      </c>
      <c r="C19" s="48">
        <v>22.704999999999998</v>
      </c>
      <c r="D19" s="48">
        <v>21.51</v>
      </c>
      <c r="E19" s="48">
        <v>22.59</v>
      </c>
      <c r="F19" s="48">
        <v>1615618</v>
      </c>
      <c r="G19" s="105">
        <f>IFERROR(VLOOKUP($A19,'HPI Partial'!$A$1:$F$347,2,FALSE),"-")</f>
        <v>21.62</v>
      </c>
      <c r="H19" s="105">
        <f>IFERROR(VLOOKUP($A19,'HPI Partial'!$A$1:$F$347,3,FALSE),"-")</f>
        <v>22.704999999999998</v>
      </c>
      <c r="I19" s="105">
        <f>IFERROR(VLOOKUP($A19,'HPI Partial'!$A$1:$F$347,4,FALSE),"-")</f>
        <v>21.51</v>
      </c>
      <c r="J19" s="105">
        <f>IFERROR(VLOOKUP($A19,'HPI Partial'!$A$1:$F$347,5,FALSE),"-")</f>
        <v>22.59</v>
      </c>
      <c r="K19" s="105">
        <f>IFERROR(VLOOKUP($A19,'HPI Partial'!$A$1:$F$347,6,FALSE),"-")</f>
        <v>1615618</v>
      </c>
    </row>
    <row r="20" spans="1:11" ht="15" customHeight="1" x14ac:dyDescent="0.2">
      <c r="A20" s="109">
        <v>44342</v>
      </c>
      <c r="B20" s="48">
        <v>21.75</v>
      </c>
      <c r="C20" s="48">
        <v>22.12</v>
      </c>
      <c r="D20" s="48">
        <v>21.545000000000002</v>
      </c>
      <c r="E20" s="48">
        <v>21.6</v>
      </c>
      <c r="F20" s="48">
        <v>734397</v>
      </c>
      <c r="G20" s="105">
        <f>IFERROR(VLOOKUP($A20,'HPI Partial'!$A$1:$F$347,2,FALSE),"-")</f>
        <v>21.75</v>
      </c>
      <c r="H20" s="105">
        <f>IFERROR(VLOOKUP($A20,'HPI Partial'!$A$1:$F$347,3,FALSE),"-")</f>
        <v>22.12</v>
      </c>
      <c r="I20" s="105">
        <f>IFERROR(VLOOKUP($A20,'HPI Partial'!$A$1:$F$347,4,FALSE),"-")</f>
        <v>21.545000000000002</v>
      </c>
      <c r="J20" s="105">
        <f>IFERROR(VLOOKUP($A20,'HPI Partial'!$A$1:$F$347,5,FALSE),"-")</f>
        <v>21.6</v>
      </c>
      <c r="K20" s="105">
        <f>IFERROR(VLOOKUP($A20,'HPI Partial'!$A$1:$F$347,6,FALSE),"-")</f>
        <v>734397</v>
      </c>
    </row>
    <row r="21" spans="1:11" ht="15" customHeight="1" x14ac:dyDescent="0.2">
      <c r="A21" s="109">
        <v>44341</v>
      </c>
      <c r="B21" s="48">
        <v>21.95</v>
      </c>
      <c r="C21" s="48">
        <v>22.23</v>
      </c>
      <c r="D21" s="48">
        <v>21.55</v>
      </c>
      <c r="E21" s="48">
        <v>21.61</v>
      </c>
      <c r="F21" s="48">
        <v>601958</v>
      </c>
      <c r="G21" s="105">
        <f>IFERROR(VLOOKUP($A21,'HPI Partial'!$A$1:$F$347,2,FALSE),"-")</f>
        <v>21.95</v>
      </c>
      <c r="H21" s="105">
        <f>IFERROR(VLOOKUP($A21,'HPI Partial'!$A$1:$F$347,3,FALSE),"-")</f>
        <v>22.23</v>
      </c>
      <c r="I21" s="105">
        <f>IFERROR(VLOOKUP($A21,'HPI Partial'!$A$1:$F$347,4,FALSE),"-")</f>
        <v>21.55</v>
      </c>
      <c r="J21" s="105">
        <f>IFERROR(VLOOKUP($A21,'HPI Partial'!$A$1:$F$347,5,FALSE),"-")</f>
        <v>21.61</v>
      </c>
      <c r="K21" s="105">
        <f>IFERROR(VLOOKUP($A21,'HPI Partial'!$A$1:$F$347,6,FALSE),"-")</f>
        <v>601958</v>
      </c>
    </row>
    <row r="22" spans="1:11" ht="15" customHeight="1" x14ac:dyDescent="0.2">
      <c r="A22" s="109">
        <v>44340</v>
      </c>
      <c r="B22" s="48">
        <v>21.75</v>
      </c>
      <c r="C22" s="48">
        <v>22.04</v>
      </c>
      <c r="D22" s="48">
        <v>21.4</v>
      </c>
      <c r="E22" s="48">
        <v>21.79</v>
      </c>
      <c r="F22" s="48">
        <v>479138</v>
      </c>
      <c r="G22" s="105">
        <f>IFERROR(VLOOKUP($A22,'HPI Partial'!$A$1:$F$347,2,FALSE),"-")</f>
        <v>21.75</v>
      </c>
      <c r="H22" s="105">
        <f>IFERROR(VLOOKUP($A22,'HPI Partial'!$A$1:$F$347,3,FALSE),"-")</f>
        <v>22.04</v>
      </c>
      <c r="I22" s="105">
        <f>IFERROR(VLOOKUP($A22,'HPI Partial'!$A$1:$F$347,4,FALSE),"-")</f>
        <v>21.4</v>
      </c>
      <c r="J22" s="105">
        <f>IFERROR(VLOOKUP($A22,'HPI Partial'!$A$1:$F$347,5,FALSE),"-")</f>
        <v>21.79</v>
      </c>
      <c r="K22" s="105">
        <f>IFERROR(VLOOKUP($A22,'HPI Partial'!$A$1:$F$347,6,FALSE),"-")</f>
        <v>479138</v>
      </c>
    </row>
    <row r="23" spans="1:11" ht="15" customHeight="1" x14ac:dyDescent="0.2">
      <c r="A23" s="109">
        <v>44337</v>
      </c>
      <c r="B23" s="48">
        <v>21.4</v>
      </c>
      <c r="C23" s="48">
        <v>21.5701</v>
      </c>
      <c r="D23" s="48">
        <v>21.16</v>
      </c>
      <c r="E23" s="48">
        <v>21.38</v>
      </c>
      <c r="F23" s="48">
        <v>534789</v>
      </c>
      <c r="G23" s="105">
        <f>IFERROR(VLOOKUP($A23,'HPI Partial'!$A$1:$F$347,2,FALSE),"-")</f>
        <v>21.4</v>
      </c>
      <c r="H23" s="105">
        <f>IFERROR(VLOOKUP($A23,'HPI Partial'!$A$1:$F$347,3,FALSE),"-")</f>
        <v>21.5701</v>
      </c>
      <c r="I23" s="105">
        <f>IFERROR(VLOOKUP($A23,'HPI Partial'!$A$1:$F$347,4,FALSE),"-")</f>
        <v>21.16</v>
      </c>
      <c r="J23" s="105">
        <f>IFERROR(VLOOKUP($A23,'HPI Partial'!$A$1:$F$347,5,FALSE),"-")</f>
        <v>21.38</v>
      </c>
      <c r="K23" s="105">
        <f>IFERROR(VLOOKUP($A23,'HPI Partial'!$A$1:$F$347,6,FALSE),"-")</f>
        <v>534789</v>
      </c>
    </row>
    <row r="24" spans="1:11" ht="15" customHeight="1" x14ac:dyDescent="0.2">
      <c r="A24" s="109">
        <v>44336</v>
      </c>
      <c r="B24" s="48">
        <v>20.82</v>
      </c>
      <c r="C24" s="48">
        <v>21.26</v>
      </c>
      <c r="D24" s="48">
        <v>20.57</v>
      </c>
      <c r="E24" s="48">
        <v>21.21</v>
      </c>
      <c r="F24" s="48">
        <v>703371</v>
      </c>
      <c r="G24" s="105">
        <f>IFERROR(VLOOKUP($A24,'HPI Partial'!$A$1:$F$347,2,FALSE),"-")</f>
        <v>20.82</v>
      </c>
      <c r="H24" s="105">
        <f>IFERROR(VLOOKUP($A24,'HPI Partial'!$A$1:$F$347,3,FALSE),"-")</f>
        <v>21.26</v>
      </c>
      <c r="I24" s="105">
        <f>IFERROR(VLOOKUP($A24,'HPI Partial'!$A$1:$F$347,4,FALSE),"-")</f>
        <v>20.57</v>
      </c>
      <c r="J24" s="105">
        <f>IFERROR(VLOOKUP($A24,'HPI Partial'!$A$1:$F$347,5,FALSE),"-")</f>
        <v>21.21</v>
      </c>
      <c r="K24" s="105">
        <f>IFERROR(VLOOKUP($A24,'HPI Partial'!$A$1:$F$347,6,FALSE),"-")</f>
        <v>703371</v>
      </c>
    </row>
    <row r="25" spans="1:11" ht="15" customHeight="1" x14ac:dyDescent="0.2">
      <c r="A25" s="109">
        <v>44335</v>
      </c>
      <c r="B25" s="48">
        <v>20.170000000000002</v>
      </c>
      <c r="C25" s="48">
        <v>20.82</v>
      </c>
      <c r="D25" s="48">
        <v>19.96</v>
      </c>
      <c r="E25" s="48">
        <v>20.8</v>
      </c>
      <c r="F25" s="48">
        <v>843101</v>
      </c>
      <c r="G25" s="105">
        <f>IFERROR(VLOOKUP($A25,'HPI Partial'!$A$1:$F$347,2,FALSE),"-")</f>
        <v>20.170000000000002</v>
      </c>
      <c r="H25" s="105">
        <f>IFERROR(VLOOKUP($A25,'HPI Partial'!$A$1:$F$347,3,FALSE),"-")</f>
        <v>20.82</v>
      </c>
      <c r="I25" s="105">
        <f>IFERROR(VLOOKUP($A25,'HPI Partial'!$A$1:$F$347,4,FALSE),"-")</f>
        <v>19.96</v>
      </c>
      <c r="J25" s="105">
        <f>IFERROR(VLOOKUP($A25,'HPI Partial'!$A$1:$F$347,5,FALSE),"-")</f>
        <v>20.8</v>
      </c>
      <c r="K25" s="105">
        <f>IFERROR(VLOOKUP($A25,'HPI Partial'!$A$1:$F$347,6,FALSE),"-")</f>
        <v>843101</v>
      </c>
    </row>
    <row r="26" spans="1:11" ht="15" customHeight="1" x14ac:dyDescent="0.2">
      <c r="A26" s="109">
        <v>44334</v>
      </c>
      <c r="B26" s="48">
        <v>20.84</v>
      </c>
      <c r="C26" s="48">
        <v>21.05</v>
      </c>
      <c r="D26" s="48">
        <v>20.57</v>
      </c>
      <c r="E26" s="48">
        <v>20.57</v>
      </c>
      <c r="F26" s="48">
        <v>709025</v>
      </c>
      <c r="G26" s="105">
        <f>IFERROR(VLOOKUP($A26,'HPI Partial'!$A$1:$F$347,2,FALSE),"-")</f>
        <v>20.84</v>
      </c>
      <c r="H26" s="105">
        <f>IFERROR(VLOOKUP($A26,'HPI Partial'!$A$1:$F$347,3,FALSE),"-")</f>
        <v>21.05</v>
      </c>
      <c r="I26" s="105">
        <f>IFERROR(VLOOKUP($A26,'HPI Partial'!$A$1:$F$347,4,FALSE),"-")</f>
        <v>20.57</v>
      </c>
      <c r="J26" s="105">
        <f>IFERROR(VLOOKUP($A26,'HPI Partial'!$A$1:$F$347,5,FALSE),"-")</f>
        <v>20.57</v>
      </c>
      <c r="K26" s="105">
        <f>IFERROR(VLOOKUP($A26,'HPI Partial'!$A$1:$F$347,6,FALSE),"-")</f>
        <v>709025</v>
      </c>
    </row>
    <row r="27" spans="1:11" ht="15" customHeight="1" x14ac:dyDescent="0.2">
      <c r="A27" s="109">
        <v>44333</v>
      </c>
      <c r="B27" s="48">
        <v>20.81</v>
      </c>
      <c r="C27" s="48">
        <v>20.954999999999998</v>
      </c>
      <c r="D27" s="48">
        <v>20.52</v>
      </c>
      <c r="E27" s="48">
        <v>20.87</v>
      </c>
      <c r="F27" s="48">
        <v>413453</v>
      </c>
      <c r="G27" s="105">
        <f>IFERROR(VLOOKUP($A27,'HPI Partial'!$A$1:$F$347,2,FALSE),"-")</f>
        <v>20.81</v>
      </c>
      <c r="H27" s="105">
        <f>IFERROR(VLOOKUP($A27,'HPI Partial'!$A$1:$F$347,3,FALSE),"-")</f>
        <v>20.954999999999998</v>
      </c>
      <c r="I27" s="105">
        <f>IFERROR(VLOOKUP($A27,'HPI Partial'!$A$1:$F$347,4,FALSE),"-")</f>
        <v>20.52</v>
      </c>
      <c r="J27" s="105">
        <f>IFERROR(VLOOKUP($A27,'HPI Partial'!$A$1:$F$347,5,FALSE),"-")</f>
        <v>20.87</v>
      </c>
      <c r="K27" s="105">
        <f>IFERROR(VLOOKUP($A27,'HPI Partial'!$A$1:$F$347,6,FALSE),"-")</f>
        <v>413453</v>
      </c>
    </row>
    <row r="28" spans="1:11" ht="15" customHeight="1" x14ac:dyDescent="0.2">
      <c r="A28" s="109">
        <v>44330</v>
      </c>
      <c r="B28" s="48">
        <v>20.61</v>
      </c>
      <c r="C28" s="48">
        <v>20.74</v>
      </c>
      <c r="D28" s="48">
        <v>20.234999999999999</v>
      </c>
      <c r="E28" s="48">
        <v>20.61</v>
      </c>
      <c r="F28" s="48">
        <v>1073757</v>
      </c>
      <c r="G28" s="105">
        <f>IFERROR(VLOOKUP($A28,'HPI Partial'!$A$1:$F$347,2,FALSE),"-")</f>
        <v>20.61</v>
      </c>
      <c r="H28" s="105">
        <f>IFERROR(VLOOKUP($A28,'HPI Partial'!$A$1:$F$347,3,FALSE),"-")</f>
        <v>20.74</v>
      </c>
      <c r="I28" s="105">
        <f>IFERROR(VLOOKUP($A28,'HPI Partial'!$A$1:$F$347,4,FALSE),"-")</f>
        <v>20.234999999999999</v>
      </c>
      <c r="J28" s="105">
        <f>IFERROR(VLOOKUP($A28,'HPI Partial'!$A$1:$F$347,5,FALSE),"-")</f>
        <v>20.61</v>
      </c>
      <c r="K28" s="105">
        <f>IFERROR(VLOOKUP($A28,'HPI Partial'!$A$1:$F$347,6,FALSE),"-")</f>
        <v>1073757</v>
      </c>
    </row>
    <row r="29" spans="1:11" ht="15" customHeight="1" x14ac:dyDescent="0.2">
      <c r="A29" s="109">
        <v>44329</v>
      </c>
      <c r="B29" s="48">
        <v>19.72</v>
      </c>
      <c r="C29" s="48">
        <v>20.74</v>
      </c>
      <c r="D29" s="48">
        <v>19.649999999999999</v>
      </c>
      <c r="E29" s="48">
        <v>20.46</v>
      </c>
      <c r="F29" s="48">
        <v>796605</v>
      </c>
      <c r="G29" s="105">
        <f>IFERROR(VLOOKUP($A29,'HPI Partial'!$A$1:$F$347,2,FALSE),"-")</f>
        <v>19.72</v>
      </c>
      <c r="H29" s="105">
        <f>IFERROR(VLOOKUP($A29,'HPI Partial'!$A$1:$F$347,3,FALSE),"-")</f>
        <v>20.74</v>
      </c>
      <c r="I29" s="105">
        <f>IFERROR(VLOOKUP($A29,'HPI Partial'!$A$1:$F$347,4,FALSE),"-")</f>
        <v>19.649999999999999</v>
      </c>
      <c r="J29" s="105">
        <f>IFERROR(VLOOKUP($A29,'HPI Partial'!$A$1:$F$347,5,FALSE),"-")</f>
        <v>20.46</v>
      </c>
      <c r="K29" s="105">
        <f>IFERROR(VLOOKUP($A29,'HPI Partial'!$A$1:$F$347,6,FALSE),"-")</f>
        <v>796605</v>
      </c>
    </row>
    <row r="30" spans="1:11" ht="15" customHeight="1" x14ac:dyDescent="0.2">
      <c r="A30" s="109">
        <v>44328</v>
      </c>
      <c r="B30" s="48">
        <v>20.37</v>
      </c>
      <c r="C30" s="48">
        <v>20.61</v>
      </c>
      <c r="D30" s="48">
        <v>19.579999999999998</v>
      </c>
      <c r="E30" s="48">
        <v>19.649999999999999</v>
      </c>
      <c r="F30" s="48">
        <v>850060</v>
      </c>
      <c r="G30" s="105">
        <f>IFERROR(VLOOKUP($A30,'HPI Partial'!$A$1:$F$347,2,FALSE),"-")</f>
        <v>20.37</v>
      </c>
      <c r="H30" s="105">
        <f>IFERROR(VLOOKUP($A30,'HPI Partial'!$A$1:$F$347,3,FALSE),"-")</f>
        <v>20.61</v>
      </c>
      <c r="I30" s="105">
        <f>IFERROR(VLOOKUP($A30,'HPI Partial'!$A$1:$F$347,4,FALSE),"-")</f>
        <v>19.579999999999998</v>
      </c>
      <c r="J30" s="105">
        <f>IFERROR(VLOOKUP($A30,'HPI Partial'!$A$1:$F$347,5,FALSE),"-")</f>
        <v>19.649999999999999</v>
      </c>
      <c r="K30" s="105">
        <f>IFERROR(VLOOKUP($A30,'HPI Partial'!$A$1:$F$347,6,FALSE),"-")</f>
        <v>850060</v>
      </c>
    </row>
    <row r="31" spans="1:11" ht="15" customHeight="1" x14ac:dyDescent="0.2">
      <c r="A31" s="109">
        <v>44327</v>
      </c>
      <c r="B31" s="48">
        <v>20.39</v>
      </c>
      <c r="C31" s="48">
        <v>21.03</v>
      </c>
      <c r="D31" s="48">
        <v>20.350000000000001</v>
      </c>
      <c r="E31" s="48">
        <v>20.57</v>
      </c>
      <c r="F31" s="48">
        <v>413008</v>
      </c>
      <c r="G31" s="105">
        <f>IFERROR(VLOOKUP($A31,'HPI Partial'!$A$1:$F$347,2,FALSE),"-")</f>
        <v>20.39</v>
      </c>
      <c r="H31" s="105">
        <f>IFERROR(VLOOKUP($A31,'HPI Partial'!$A$1:$F$347,3,FALSE),"-")</f>
        <v>21.03</v>
      </c>
      <c r="I31" s="105">
        <f>IFERROR(VLOOKUP($A31,'HPI Partial'!$A$1:$F$347,4,FALSE),"-")</f>
        <v>20.350000000000001</v>
      </c>
      <c r="J31" s="105">
        <f>IFERROR(VLOOKUP($A31,'HPI Partial'!$A$1:$F$347,5,FALSE),"-")</f>
        <v>20.57</v>
      </c>
      <c r="K31" s="105">
        <f>IFERROR(VLOOKUP($A31,'HPI Partial'!$A$1:$F$347,6,FALSE),"-")</f>
        <v>413008</v>
      </c>
    </row>
    <row r="32" spans="1:11" ht="15" customHeight="1" x14ac:dyDescent="0.2">
      <c r="A32" s="109">
        <v>44326</v>
      </c>
      <c r="B32" s="48">
        <v>21.05</v>
      </c>
      <c r="C32" s="48">
        <v>21.33</v>
      </c>
      <c r="D32" s="48">
        <v>20.89</v>
      </c>
      <c r="E32" s="48">
        <v>20.92</v>
      </c>
      <c r="F32" s="48">
        <v>408440</v>
      </c>
      <c r="G32" s="105">
        <f>IFERROR(VLOOKUP($A32,'HPI Partial'!$A$1:$F$347,2,FALSE),"-")</f>
        <v>21.05</v>
      </c>
      <c r="H32" s="105">
        <f>IFERROR(VLOOKUP($A32,'HPI Partial'!$A$1:$F$347,3,FALSE),"-")</f>
        <v>21.33</v>
      </c>
      <c r="I32" s="105">
        <f>IFERROR(VLOOKUP($A32,'HPI Partial'!$A$1:$F$347,4,FALSE),"-")</f>
        <v>20.89</v>
      </c>
      <c r="J32" s="105">
        <f>IFERROR(VLOOKUP($A32,'HPI Partial'!$A$1:$F$347,5,FALSE),"-")</f>
        <v>20.92</v>
      </c>
      <c r="K32" s="105">
        <f>IFERROR(VLOOKUP($A32,'HPI Partial'!$A$1:$F$347,6,FALSE),"-")</f>
        <v>408440</v>
      </c>
    </row>
    <row r="33" spans="1:11" ht="15" customHeight="1" x14ac:dyDescent="0.2">
      <c r="A33" s="109">
        <v>44323</v>
      </c>
      <c r="B33" s="48">
        <v>20.25</v>
      </c>
      <c r="C33" s="48">
        <v>21.13</v>
      </c>
      <c r="D33" s="48">
        <v>20.149999999999999</v>
      </c>
      <c r="E33" s="48">
        <v>20.92</v>
      </c>
      <c r="F33" s="48">
        <v>630308</v>
      </c>
      <c r="G33" s="105">
        <f>IFERROR(VLOOKUP($A33,'HPI Partial'!$A$1:$F$347,2,FALSE),"-")</f>
        <v>20.25</v>
      </c>
      <c r="H33" s="105">
        <f>IFERROR(VLOOKUP($A33,'HPI Partial'!$A$1:$F$347,3,FALSE),"-")</f>
        <v>21.13</v>
      </c>
      <c r="I33" s="105">
        <f>IFERROR(VLOOKUP($A33,'HPI Partial'!$A$1:$F$347,4,FALSE),"-")</f>
        <v>20.149999999999999</v>
      </c>
      <c r="J33" s="105">
        <f>IFERROR(VLOOKUP($A33,'HPI Partial'!$A$1:$F$347,5,FALSE),"-")</f>
        <v>20.92</v>
      </c>
      <c r="K33" s="105">
        <f>IFERROR(VLOOKUP($A33,'HPI Partial'!$A$1:$F$347,6,FALSE),"-")</f>
        <v>630308</v>
      </c>
    </row>
    <row r="34" spans="1:11" ht="15" customHeight="1" x14ac:dyDescent="0.2">
      <c r="A34" s="109">
        <v>44322</v>
      </c>
      <c r="B34" s="48">
        <v>20.76</v>
      </c>
      <c r="C34" s="48">
        <v>20.76</v>
      </c>
      <c r="D34" s="48">
        <v>20.079999999999998</v>
      </c>
      <c r="E34" s="48">
        <v>20.21</v>
      </c>
      <c r="F34" s="48">
        <v>560763</v>
      </c>
      <c r="G34" s="105">
        <f>IFERROR(VLOOKUP($A34,'HPI Partial'!$A$1:$F$347,2,FALSE),"-")</f>
        <v>20.76</v>
      </c>
      <c r="H34" s="105">
        <f>IFERROR(VLOOKUP($A34,'HPI Partial'!$A$1:$F$347,3,FALSE),"-")</f>
        <v>20.76</v>
      </c>
      <c r="I34" s="105">
        <f>IFERROR(VLOOKUP($A34,'HPI Partial'!$A$1:$F$347,4,FALSE),"-")</f>
        <v>20.079999999999998</v>
      </c>
      <c r="J34" s="105">
        <f>IFERROR(VLOOKUP($A34,'HPI Partial'!$A$1:$F$347,5,FALSE),"-")</f>
        <v>20.21</v>
      </c>
      <c r="K34" s="105">
        <f>IFERROR(VLOOKUP($A34,'HPI Partial'!$A$1:$F$347,6,FALSE),"-")</f>
        <v>560763</v>
      </c>
    </row>
    <row r="35" spans="1:11" ht="15" customHeight="1" x14ac:dyDescent="0.2">
      <c r="A35" s="109">
        <v>44321</v>
      </c>
      <c r="B35" s="48">
        <v>21.33</v>
      </c>
      <c r="C35" s="48">
        <v>21.33</v>
      </c>
      <c r="D35" s="48">
        <v>20.62</v>
      </c>
      <c r="E35" s="48">
        <v>20.68</v>
      </c>
      <c r="F35" s="48">
        <v>507176</v>
      </c>
      <c r="G35" s="105">
        <f>IFERROR(VLOOKUP($A35,'HPI Partial'!$A$1:$F$347,2,FALSE),"-")</f>
        <v>21.33</v>
      </c>
      <c r="H35" s="105">
        <f>IFERROR(VLOOKUP($A35,'HPI Partial'!$A$1:$F$347,3,FALSE),"-")</f>
        <v>21.33</v>
      </c>
      <c r="I35" s="105">
        <f>IFERROR(VLOOKUP($A35,'HPI Partial'!$A$1:$F$347,4,FALSE),"-")</f>
        <v>20.62</v>
      </c>
      <c r="J35" s="105">
        <f>IFERROR(VLOOKUP($A35,'HPI Partial'!$A$1:$F$347,5,FALSE),"-")</f>
        <v>20.68</v>
      </c>
      <c r="K35" s="105">
        <f>IFERROR(VLOOKUP($A35,'HPI Partial'!$A$1:$F$347,6,FALSE),"-")</f>
        <v>507176</v>
      </c>
    </row>
    <row r="36" spans="1:11" ht="15" customHeight="1" x14ac:dyDescent="0.2">
      <c r="A36" s="109">
        <v>44320</v>
      </c>
      <c r="B36" s="48">
        <v>21.08</v>
      </c>
      <c r="C36" s="48">
        <v>21.2</v>
      </c>
      <c r="D36" s="48">
        <v>20.56</v>
      </c>
      <c r="E36" s="48">
        <v>21.18</v>
      </c>
      <c r="F36" s="48">
        <v>606152</v>
      </c>
      <c r="G36" s="105">
        <f>IFERROR(VLOOKUP($A36,'HPI Partial'!$A$1:$F$347,2,FALSE),"-")</f>
        <v>21.08</v>
      </c>
      <c r="H36" s="105">
        <f>IFERROR(VLOOKUP($A36,'HPI Partial'!$A$1:$F$347,3,FALSE),"-")</f>
        <v>21.2</v>
      </c>
      <c r="I36" s="105">
        <f>IFERROR(VLOOKUP($A36,'HPI Partial'!$A$1:$F$347,4,FALSE),"-")</f>
        <v>20.56</v>
      </c>
      <c r="J36" s="105">
        <f>IFERROR(VLOOKUP($A36,'HPI Partial'!$A$1:$F$347,5,FALSE),"-")</f>
        <v>21.18</v>
      </c>
      <c r="K36" s="105">
        <f>IFERROR(VLOOKUP($A36,'HPI Partial'!$A$1:$F$347,6,FALSE),"-")</f>
        <v>606152</v>
      </c>
    </row>
    <row r="37" spans="1:11" ht="15" customHeight="1" x14ac:dyDescent="0.2">
      <c r="A37" s="109">
        <v>44319</v>
      </c>
      <c r="B37" s="48">
        <v>20.97</v>
      </c>
      <c r="C37" s="48">
        <v>21.53</v>
      </c>
      <c r="D37" s="48">
        <v>20.89</v>
      </c>
      <c r="E37" s="48">
        <v>21.33</v>
      </c>
      <c r="F37" s="48">
        <v>734072</v>
      </c>
      <c r="G37" s="105">
        <f>IFERROR(VLOOKUP($A37,'HPI Partial'!$A$1:$F$347,2,FALSE),"-")</f>
        <v>20.97</v>
      </c>
      <c r="H37" s="105">
        <f>IFERROR(VLOOKUP($A37,'HPI Partial'!$A$1:$F$347,3,FALSE),"-")</f>
        <v>21.53</v>
      </c>
      <c r="I37" s="105">
        <f>IFERROR(VLOOKUP($A37,'HPI Partial'!$A$1:$F$347,4,FALSE),"-")</f>
        <v>20.89</v>
      </c>
      <c r="J37" s="105">
        <f>IFERROR(VLOOKUP($A37,'HPI Partial'!$A$1:$F$347,5,FALSE),"-")</f>
        <v>21.33</v>
      </c>
      <c r="K37" s="105">
        <f>IFERROR(VLOOKUP($A37,'HPI Partial'!$A$1:$F$347,6,FALSE),"-")</f>
        <v>734072</v>
      </c>
    </row>
    <row r="38" spans="1:11" ht="15" customHeight="1" x14ac:dyDescent="0.2">
      <c r="A38" s="109">
        <v>44316</v>
      </c>
      <c r="B38" s="48">
        <v>21.14</v>
      </c>
      <c r="C38" s="48">
        <v>21.175000000000001</v>
      </c>
      <c r="D38" s="48">
        <v>20.5534</v>
      </c>
      <c r="E38" s="48">
        <v>20.62</v>
      </c>
      <c r="F38" s="48">
        <v>927372</v>
      </c>
      <c r="G38" s="105">
        <f>IFERROR(VLOOKUP($A38,'HPI Partial'!$A$1:$F$347,2,FALSE),"-")</f>
        <v>21.14</v>
      </c>
      <c r="H38" s="105">
        <f>IFERROR(VLOOKUP($A38,'HPI Partial'!$A$1:$F$347,3,FALSE),"-")</f>
        <v>21.175000000000001</v>
      </c>
      <c r="I38" s="105">
        <f>IFERROR(VLOOKUP($A38,'HPI Partial'!$A$1:$F$347,4,FALSE),"-")</f>
        <v>20.5534</v>
      </c>
      <c r="J38" s="105">
        <f>IFERROR(VLOOKUP($A38,'HPI Partial'!$A$1:$F$347,5,FALSE),"-")</f>
        <v>20.62</v>
      </c>
      <c r="K38" s="105">
        <f>IFERROR(VLOOKUP($A38,'HPI Partial'!$A$1:$F$347,6,FALSE),"-")</f>
        <v>927372</v>
      </c>
    </row>
    <row r="39" spans="1:11" ht="15" customHeight="1" x14ac:dyDescent="0.2">
      <c r="A39" s="109">
        <v>44315</v>
      </c>
      <c r="B39" s="48">
        <v>21.63</v>
      </c>
      <c r="C39" s="48">
        <v>22.27</v>
      </c>
      <c r="D39" s="48">
        <v>20.53</v>
      </c>
      <c r="E39" s="48">
        <v>21.28</v>
      </c>
      <c r="F39" s="48">
        <v>1081809</v>
      </c>
      <c r="G39" s="105">
        <f>IFERROR(VLOOKUP($A39,'HPI Partial'!$A$1:$F$347,2,FALSE),"-")</f>
        <v>21.63</v>
      </c>
      <c r="H39" s="105">
        <f>IFERROR(VLOOKUP($A39,'HPI Partial'!$A$1:$F$347,3,FALSE),"-")</f>
        <v>22.27</v>
      </c>
      <c r="I39" s="105">
        <f>IFERROR(VLOOKUP($A39,'HPI Partial'!$A$1:$F$347,4,FALSE),"-")</f>
        <v>20.53</v>
      </c>
      <c r="J39" s="105">
        <f>IFERROR(VLOOKUP($A39,'HPI Partial'!$A$1:$F$347,5,FALSE),"-")</f>
        <v>21.28</v>
      </c>
      <c r="K39" s="105">
        <f>IFERROR(VLOOKUP($A39,'HPI Partial'!$A$1:$F$347,6,FALSE),"-")</f>
        <v>1081809</v>
      </c>
    </row>
    <row r="40" spans="1:11" ht="15" customHeight="1" x14ac:dyDescent="0.2">
      <c r="A40" s="109">
        <v>44314</v>
      </c>
      <c r="B40" s="48">
        <v>21.74</v>
      </c>
      <c r="C40" s="48">
        <v>22.41</v>
      </c>
      <c r="D40" s="48">
        <v>21.7</v>
      </c>
      <c r="E40" s="48">
        <v>22.18</v>
      </c>
      <c r="F40" s="48">
        <v>683381</v>
      </c>
      <c r="G40" s="105">
        <f>IFERROR(VLOOKUP($A40,'HPI Partial'!$A$1:$F$347,2,FALSE),"-")</f>
        <v>21.74</v>
      </c>
      <c r="H40" s="105">
        <f>IFERROR(VLOOKUP($A40,'HPI Partial'!$A$1:$F$347,3,FALSE),"-")</f>
        <v>22.41</v>
      </c>
      <c r="I40" s="105">
        <f>IFERROR(VLOOKUP($A40,'HPI Partial'!$A$1:$F$347,4,FALSE),"-")</f>
        <v>21.7</v>
      </c>
      <c r="J40" s="105">
        <f>IFERROR(VLOOKUP($A40,'HPI Partial'!$A$1:$F$347,5,FALSE),"-")</f>
        <v>22.18</v>
      </c>
      <c r="K40" s="105">
        <f>IFERROR(VLOOKUP($A40,'HPI Partial'!$A$1:$F$347,6,FALSE),"-")</f>
        <v>683381</v>
      </c>
    </row>
    <row r="41" spans="1:11" ht="15" customHeight="1" x14ac:dyDescent="0.2">
      <c r="A41" s="109">
        <v>44313</v>
      </c>
      <c r="B41" s="48">
        <v>22.6</v>
      </c>
      <c r="C41" s="48">
        <v>22.6</v>
      </c>
      <c r="D41" s="48">
        <v>21.92</v>
      </c>
      <c r="E41" s="48">
        <v>21.97</v>
      </c>
      <c r="F41" s="48">
        <v>453373</v>
      </c>
      <c r="G41" s="105">
        <f>IFERROR(VLOOKUP($A41,'HPI Partial'!$A$1:$F$347,2,FALSE),"-")</f>
        <v>22.6</v>
      </c>
      <c r="H41" s="105">
        <f>IFERROR(VLOOKUP($A41,'HPI Partial'!$A$1:$F$347,3,FALSE),"-")</f>
        <v>22.6</v>
      </c>
      <c r="I41" s="105">
        <f>IFERROR(VLOOKUP($A41,'HPI Partial'!$A$1:$F$347,4,FALSE),"-")</f>
        <v>21.92</v>
      </c>
      <c r="J41" s="105">
        <f>IFERROR(VLOOKUP($A41,'HPI Partial'!$A$1:$F$347,5,FALSE),"-")</f>
        <v>21.97</v>
      </c>
      <c r="K41" s="105">
        <f>IFERROR(VLOOKUP($A41,'HPI Partial'!$A$1:$F$347,6,FALSE),"-")</f>
        <v>453373</v>
      </c>
    </row>
    <row r="42" spans="1:11" ht="15" customHeight="1" x14ac:dyDescent="0.2">
      <c r="A42" s="109">
        <v>44312</v>
      </c>
      <c r="B42" s="48">
        <v>21.94</v>
      </c>
      <c r="C42" s="48">
        <v>22.58</v>
      </c>
      <c r="D42" s="48">
        <v>21.94</v>
      </c>
      <c r="E42" s="48">
        <v>22.43</v>
      </c>
      <c r="F42" s="48">
        <v>654659</v>
      </c>
      <c r="G42" s="105">
        <f>IFERROR(VLOOKUP($A42,'HPI Partial'!$A$1:$F$347,2,FALSE),"-")</f>
        <v>21.94</v>
      </c>
      <c r="H42" s="105">
        <f>IFERROR(VLOOKUP($A42,'HPI Partial'!$A$1:$F$347,3,FALSE),"-")</f>
        <v>22.58</v>
      </c>
      <c r="I42" s="105">
        <f>IFERROR(VLOOKUP($A42,'HPI Partial'!$A$1:$F$347,4,FALSE),"-")</f>
        <v>21.94</v>
      </c>
      <c r="J42" s="105">
        <f>IFERROR(VLOOKUP($A42,'HPI Partial'!$A$1:$F$347,5,FALSE),"-")</f>
        <v>22.43</v>
      </c>
      <c r="K42" s="105">
        <f>IFERROR(VLOOKUP($A42,'HPI Partial'!$A$1:$F$347,6,FALSE),"-")</f>
        <v>654659</v>
      </c>
    </row>
    <row r="43" spans="1:11" ht="15" customHeight="1" x14ac:dyDescent="0.2">
      <c r="A43" s="109">
        <v>44309</v>
      </c>
      <c r="B43" s="48">
        <v>21.88</v>
      </c>
      <c r="C43" s="48">
        <v>22.19</v>
      </c>
      <c r="D43" s="48">
        <v>21.72</v>
      </c>
      <c r="E43" s="48">
        <v>21.95</v>
      </c>
      <c r="F43" s="48">
        <v>863131</v>
      </c>
      <c r="G43" s="105">
        <f>IFERROR(VLOOKUP($A43,'HPI Partial'!$A$1:$F$347,2,FALSE),"-")</f>
        <v>21.88</v>
      </c>
      <c r="H43" s="105">
        <f>IFERROR(VLOOKUP($A43,'HPI Partial'!$A$1:$F$347,3,FALSE),"-")</f>
        <v>22.19</v>
      </c>
      <c r="I43" s="105">
        <f>IFERROR(VLOOKUP($A43,'HPI Partial'!$A$1:$F$347,4,FALSE),"-")</f>
        <v>21.72</v>
      </c>
      <c r="J43" s="105">
        <f>IFERROR(VLOOKUP($A43,'HPI Partial'!$A$1:$F$347,5,FALSE),"-")</f>
        <v>21.95</v>
      </c>
      <c r="K43" s="105">
        <f>IFERROR(VLOOKUP($A43,'HPI Partial'!$A$1:$F$347,6,FALSE),"-")</f>
        <v>863131</v>
      </c>
    </row>
    <row r="44" spans="1:11" ht="15" customHeight="1" x14ac:dyDescent="0.2">
      <c r="A44" s="109">
        <v>44308</v>
      </c>
      <c r="B44" s="48">
        <v>21.26</v>
      </c>
      <c r="C44" s="48">
        <v>21.77</v>
      </c>
      <c r="D44" s="48">
        <v>20.98</v>
      </c>
      <c r="E44" s="48">
        <v>21.36</v>
      </c>
      <c r="F44" s="48">
        <v>392671</v>
      </c>
      <c r="G44" s="105">
        <f>IFERROR(VLOOKUP($A44,'HPI Partial'!$A$1:$F$347,2,FALSE),"-")</f>
        <v>21.26</v>
      </c>
      <c r="H44" s="105">
        <f>IFERROR(VLOOKUP($A44,'HPI Partial'!$A$1:$F$347,3,FALSE),"-")</f>
        <v>21.77</v>
      </c>
      <c r="I44" s="105">
        <f>IFERROR(VLOOKUP($A44,'HPI Partial'!$A$1:$F$347,4,FALSE),"-")</f>
        <v>20.98</v>
      </c>
      <c r="J44" s="105">
        <f>IFERROR(VLOOKUP($A44,'HPI Partial'!$A$1:$F$347,5,FALSE),"-")</f>
        <v>21.36</v>
      </c>
      <c r="K44" s="105">
        <f>IFERROR(VLOOKUP($A44,'HPI Partial'!$A$1:$F$347,6,FALSE),"-")</f>
        <v>392671</v>
      </c>
    </row>
    <row r="45" spans="1:11" ht="15" customHeight="1" x14ac:dyDescent="0.2">
      <c r="A45" s="109">
        <v>44307</v>
      </c>
      <c r="B45" s="48">
        <v>20.49</v>
      </c>
      <c r="C45" s="48">
        <v>21.17</v>
      </c>
      <c r="D45" s="48">
        <v>20.39</v>
      </c>
      <c r="E45" s="48">
        <v>21.15</v>
      </c>
      <c r="F45" s="48">
        <v>791696</v>
      </c>
      <c r="G45" s="105">
        <f>IFERROR(VLOOKUP($A45,'HPI Partial'!$A$1:$F$347,2,FALSE),"-")</f>
        <v>20.49</v>
      </c>
      <c r="H45" s="105">
        <f>IFERROR(VLOOKUP($A45,'HPI Partial'!$A$1:$F$347,3,FALSE),"-")</f>
        <v>21.17</v>
      </c>
      <c r="I45" s="105">
        <f>IFERROR(VLOOKUP($A45,'HPI Partial'!$A$1:$F$347,4,FALSE),"-")</f>
        <v>20.39</v>
      </c>
      <c r="J45" s="105">
        <f>IFERROR(VLOOKUP($A45,'HPI Partial'!$A$1:$F$347,5,FALSE),"-")</f>
        <v>21.15</v>
      </c>
      <c r="K45" s="105">
        <f>IFERROR(VLOOKUP($A45,'HPI Partial'!$A$1:$F$347,6,FALSE),"-")</f>
        <v>791696</v>
      </c>
    </row>
    <row r="46" spans="1:11" ht="15" customHeight="1" x14ac:dyDescent="0.2">
      <c r="A46" s="109">
        <v>44306</v>
      </c>
      <c r="B46" s="48">
        <v>21.72</v>
      </c>
      <c r="C46" s="48">
        <v>21.72</v>
      </c>
      <c r="D46" s="48">
        <v>20.37</v>
      </c>
      <c r="E46" s="48">
        <v>20.74</v>
      </c>
      <c r="F46" s="48">
        <v>643515</v>
      </c>
      <c r="G46" s="105">
        <f>IFERROR(VLOOKUP($A46,'HPI Partial'!$A$1:$F$347,2,FALSE),"-")</f>
        <v>21.72</v>
      </c>
      <c r="H46" s="105">
        <f>IFERROR(VLOOKUP($A46,'HPI Partial'!$A$1:$F$347,3,FALSE),"-")</f>
        <v>21.72</v>
      </c>
      <c r="I46" s="105">
        <f>IFERROR(VLOOKUP($A46,'HPI Partial'!$A$1:$F$347,4,FALSE),"-")</f>
        <v>20.37</v>
      </c>
      <c r="J46" s="105">
        <f>IFERROR(VLOOKUP($A46,'HPI Partial'!$A$1:$F$347,5,FALSE),"-")</f>
        <v>20.74</v>
      </c>
      <c r="K46" s="105">
        <f>IFERROR(VLOOKUP($A46,'HPI Partial'!$A$1:$F$347,6,FALSE),"-")</f>
        <v>643515</v>
      </c>
    </row>
    <row r="47" spans="1:11" ht="15" customHeight="1" x14ac:dyDescent="0.2">
      <c r="A47" s="109">
        <v>44305</v>
      </c>
      <c r="B47" s="48">
        <v>21.09</v>
      </c>
      <c r="C47" s="48">
        <v>21.79</v>
      </c>
      <c r="D47" s="48">
        <v>20.89</v>
      </c>
      <c r="E47" s="48">
        <v>21.75</v>
      </c>
      <c r="F47" s="48">
        <v>1520924</v>
      </c>
      <c r="G47" s="105">
        <f>IFERROR(VLOOKUP($A47,'HPI Partial'!$A$1:$F$347,2,FALSE),"-")</f>
        <v>21.09</v>
      </c>
      <c r="H47" s="105">
        <f>IFERROR(VLOOKUP($A47,'HPI Partial'!$A$1:$F$347,3,FALSE),"-")</f>
        <v>21.79</v>
      </c>
      <c r="I47" s="105">
        <f>IFERROR(VLOOKUP($A47,'HPI Partial'!$A$1:$F$347,4,FALSE),"-")</f>
        <v>20.89</v>
      </c>
      <c r="J47" s="105">
        <f>IFERROR(VLOOKUP($A47,'HPI Partial'!$A$1:$F$347,5,FALSE),"-")</f>
        <v>21.75</v>
      </c>
      <c r="K47" s="105">
        <f>IFERROR(VLOOKUP($A47,'HPI Partial'!$A$1:$F$347,6,FALSE),"-")</f>
        <v>1520924</v>
      </c>
    </row>
    <row r="48" spans="1:11" ht="15" customHeight="1" x14ac:dyDescent="0.2">
      <c r="A48" s="109">
        <v>44302</v>
      </c>
      <c r="B48" s="48">
        <v>21.21</v>
      </c>
      <c r="C48" s="48">
        <v>21.47</v>
      </c>
      <c r="D48" s="48">
        <v>20.84</v>
      </c>
      <c r="E48" s="48">
        <v>21.16</v>
      </c>
      <c r="F48" s="48">
        <v>1401645</v>
      </c>
      <c r="G48" s="105">
        <f>IFERROR(VLOOKUP($A48,'HPI Partial'!$A$1:$F$347,2,FALSE),"-")</f>
        <v>21.21</v>
      </c>
      <c r="H48" s="105">
        <f>IFERROR(VLOOKUP($A48,'HPI Partial'!$A$1:$F$347,3,FALSE),"-")</f>
        <v>21.47</v>
      </c>
      <c r="I48" s="105">
        <f>IFERROR(VLOOKUP($A48,'HPI Partial'!$A$1:$F$347,4,FALSE),"-")</f>
        <v>20.84</v>
      </c>
      <c r="J48" s="105">
        <f>IFERROR(VLOOKUP($A48,'HPI Partial'!$A$1:$F$347,5,FALSE),"-")</f>
        <v>21.16</v>
      </c>
      <c r="K48" s="105">
        <f>IFERROR(VLOOKUP($A48,'HPI Partial'!$A$1:$F$347,6,FALSE),"-")</f>
        <v>1401645</v>
      </c>
    </row>
    <row r="49" spans="1:11" ht="15" customHeight="1" x14ac:dyDescent="0.2">
      <c r="A49" s="109">
        <v>44301</v>
      </c>
      <c r="B49" s="48">
        <v>21.36</v>
      </c>
      <c r="C49" s="48">
        <v>21.63</v>
      </c>
      <c r="D49" s="48">
        <v>21.06</v>
      </c>
      <c r="E49" s="48">
        <v>21.09</v>
      </c>
      <c r="F49" s="48">
        <v>554682</v>
      </c>
      <c r="G49" s="105">
        <f>IFERROR(VLOOKUP($A49,'HPI Partial'!$A$1:$F$347,2,FALSE),"-")</f>
        <v>21.36</v>
      </c>
      <c r="H49" s="105">
        <f>IFERROR(VLOOKUP($A49,'HPI Partial'!$A$1:$F$347,3,FALSE),"-")</f>
        <v>21.63</v>
      </c>
      <c r="I49" s="105">
        <f>IFERROR(VLOOKUP($A49,'HPI Partial'!$A$1:$F$347,4,FALSE),"-")</f>
        <v>21.06</v>
      </c>
      <c r="J49" s="105">
        <f>IFERROR(VLOOKUP($A49,'HPI Partial'!$A$1:$F$347,5,FALSE),"-")</f>
        <v>21.09</v>
      </c>
      <c r="K49" s="105">
        <f>IFERROR(VLOOKUP($A49,'HPI Partial'!$A$1:$F$347,6,FALSE),"-")</f>
        <v>554682</v>
      </c>
    </row>
    <row r="50" spans="1:11" ht="15" customHeight="1" x14ac:dyDescent="0.2">
      <c r="A50" s="109">
        <v>44300</v>
      </c>
      <c r="B50" s="48">
        <v>20.96</v>
      </c>
      <c r="C50" s="48">
        <v>21.6</v>
      </c>
      <c r="D50" s="48">
        <v>20.8124</v>
      </c>
      <c r="E50" s="48">
        <v>21.04</v>
      </c>
      <c r="F50" s="48">
        <v>571696</v>
      </c>
      <c r="G50" s="105">
        <f>IFERROR(VLOOKUP($A50,'HPI Partial'!$A$1:$F$347,2,FALSE),"-")</f>
        <v>20.96</v>
      </c>
      <c r="H50" s="105">
        <f>IFERROR(VLOOKUP($A50,'HPI Partial'!$A$1:$F$347,3,FALSE),"-")</f>
        <v>21.6</v>
      </c>
      <c r="I50" s="105">
        <f>IFERROR(VLOOKUP($A50,'HPI Partial'!$A$1:$F$347,4,FALSE),"-")</f>
        <v>20.8124</v>
      </c>
      <c r="J50" s="105">
        <f>IFERROR(VLOOKUP($A50,'HPI Partial'!$A$1:$F$347,5,FALSE),"-")</f>
        <v>21.04</v>
      </c>
      <c r="K50" s="105">
        <f>IFERROR(VLOOKUP($A50,'HPI Partial'!$A$1:$F$347,6,FALSE),"-")</f>
        <v>571696</v>
      </c>
    </row>
    <row r="51" spans="1:11" ht="15" customHeight="1" x14ac:dyDescent="0.2">
      <c r="A51" s="109">
        <v>44299</v>
      </c>
      <c r="B51" s="48">
        <v>21.03</v>
      </c>
      <c r="C51" s="48">
        <v>21.245000000000001</v>
      </c>
      <c r="D51" s="48">
        <v>20.65</v>
      </c>
      <c r="E51" s="48">
        <v>20.93</v>
      </c>
      <c r="F51" s="48">
        <v>569426</v>
      </c>
      <c r="G51" s="105">
        <f>IFERROR(VLOOKUP($A51,'HPI Partial'!$A$1:$F$347,2,FALSE),"-")</f>
        <v>21.03</v>
      </c>
      <c r="H51" s="105">
        <f>IFERROR(VLOOKUP($A51,'HPI Partial'!$A$1:$F$347,3,FALSE),"-")</f>
        <v>21.245000000000001</v>
      </c>
      <c r="I51" s="105">
        <f>IFERROR(VLOOKUP($A51,'HPI Partial'!$A$1:$F$347,4,FALSE),"-")</f>
        <v>20.65</v>
      </c>
      <c r="J51" s="105">
        <f>IFERROR(VLOOKUP($A51,'HPI Partial'!$A$1:$F$347,5,FALSE),"-")</f>
        <v>20.93</v>
      </c>
      <c r="K51" s="105">
        <f>IFERROR(VLOOKUP($A51,'HPI Partial'!$A$1:$F$347,6,FALSE),"-")</f>
        <v>569426</v>
      </c>
    </row>
    <row r="52" spans="1:11" ht="15" customHeight="1" x14ac:dyDescent="0.2">
      <c r="A52" s="109">
        <v>44298</v>
      </c>
      <c r="B52" s="48">
        <v>21.56</v>
      </c>
      <c r="C52" s="48">
        <v>21.75</v>
      </c>
      <c r="D52" s="48">
        <v>21.08</v>
      </c>
      <c r="E52" s="48">
        <v>21.28</v>
      </c>
      <c r="F52" s="48">
        <v>556134</v>
      </c>
      <c r="G52" s="105">
        <f>IFERROR(VLOOKUP($A52,'HPI Partial'!$A$1:$F$347,2,FALSE),"-")</f>
        <v>21.56</v>
      </c>
      <c r="H52" s="105">
        <f>IFERROR(VLOOKUP($A52,'HPI Partial'!$A$1:$F$347,3,FALSE),"-")</f>
        <v>21.75</v>
      </c>
      <c r="I52" s="105">
        <f>IFERROR(VLOOKUP($A52,'HPI Partial'!$A$1:$F$347,4,FALSE),"-")</f>
        <v>21.08</v>
      </c>
      <c r="J52" s="105">
        <f>IFERROR(VLOOKUP($A52,'HPI Partial'!$A$1:$F$347,5,FALSE),"-")</f>
        <v>21.28</v>
      </c>
      <c r="K52" s="105">
        <f>IFERROR(VLOOKUP($A52,'HPI Partial'!$A$1:$F$347,6,FALSE),"-")</f>
        <v>556134</v>
      </c>
    </row>
    <row r="53" spans="1:11" ht="15" customHeight="1" x14ac:dyDescent="0.2">
      <c r="A53" s="109">
        <v>44295</v>
      </c>
      <c r="B53" s="48">
        <v>21.74</v>
      </c>
      <c r="C53" s="48">
        <v>22.02</v>
      </c>
      <c r="D53" s="48">
        <v>21.53</v>
      </c>
      <c r="E53" s="48">
        <v>21.61</v>
      </c>
      <c r="F53" s="48">
        <v>373650</v>
      </c>
      <c r="G53" s="105">
        <f>IFERROR(VLOOKUP($A53,'HPI Partial'!$A$1:$F$347,2,FALSE),"-")</f>
        <v>21.74</v>
      </c>
      <c r="H53" s="105">
        <f>IFERROR(VLOOKUP($A53,'HPI Partial'!$A$1:$F$347,3,FALSE),"-")</f>
        <v>22.02</v>
      </c>
      <c r="I53" s="105">
        <f>IFERROR(VLOOKUP($A53,'HPI Partial'!$A$1:$F$347,4,FALSE),"-")</f>
        <v>21.53</v>
      </c>
      <c r="J53" s="105">
        <f>IFERROR(VLOOKUP($A53,'HPI Partial'!$A$1:$F$347,5,FALSE),"-")</f>
        <v>21.61</v>
      </c>
      <c r="K53" s="105">
        <f>IFERROR(VLOOKUP($A53,'HPI Partial'!$A$1:$F$347,6,FALSE),"-")</f>
        <v>373650</v>
      </c>
    </row>
    <row r="54" spans="1:11" ht="15" customHeight="1" x14ac:dyDescent="0.2">
      <c r="A54" s="109">
        <v>44294</v>
      </c>
      <c r="B54" s="48">
        <v>21.92</v>
      </c>
      <c r="C54" s="48">
        <v>22.004999999999999</v>
      </c>
      <c r="D54" s="48">
        <v>21.37</v>
      </c>
      <c r="E54" s="48">
        <v>22</v>
      </c>
      <c r="F54" s="48">
        <v>605630</v>
      </c>
      <c r="G54" s="105">
        <f>IFERROR(VLOOKUP($A54,'HPI Partial'!$A$1:$F$347,2,FALSE),"-")</f>
        <v>21.92</v>
      </c>
      <c r="H54" s="105">
        <f>IFERROR(VLOOKUP($A54,'HPI Partial'!$A$1:$F$347,3,FALSE),"-")</f>
        <v>22.004999999999999</v>
      </c>
      <c r="I54" s="105">
        <f>IFERROR(VLOOKUP($A54,'HPI Partial'!$A$1:$F$347,4,FALSE),"-")</f>
        <v>21.37</v>
      </c>
      <c r="J54" s="105">
        <f>IFERROR(VLOOKUP($A54,'HPI Partial'!$A$1:$F$347,5,FALSE),"-")</f>
        <v>22</v>
      </c>
      <c r="K54" s="105">
        <f>IFERROR(VLOOKUP($A54,'HPI Partial'!$A$1:$F$347,6,FALSE),"-")</f>
        <v>605630</v>
      </c>
    </row>
    <row r="55" spans="1:11" ht="15" customHeight="1" x14ac:dyDescent="0.2">
      <c r="A55" s="109">
        <v>44293</v>
      </c>
      <c r="B55" s="48">
        <v>21.99</v>
      </c>
      <c r="C55" s="48">
        <v>22.19</v>
      </c>
      <c r="D55" s="48">
        <v>21.56</v>
      </c>
      <c r="E55" s="48">
        <v>21.88</v>
      </c>
      <c r="F55" s="48">
        <v>407553</v>
      </c>
      <c r="G55" s="105">
        <f>IFERROR(VLOOKUP($A55,'HPI Partial'!$A$1:$F$347,2,FALSE),"-")</f>
        <v>21.99</v>
      </c>
      <c r="H55" s="105">
        <f>IFERROR(VLOOKUP($A55,'HPI Partial'!$A$1:$F$347,3,FALSE),"-")</f>
        <v>22.19</v>
      </c>
      <c r="I55" s="105">
        <f>IFERROR(VLOOKUP($A55,'HPI Partial'!$A$1:$F$347,4,FALSE),"-")</f>
        <v>21.56</v>
      </c>
      <c r="J55" s="105">
        <f>IFERROR(VLOOKUP($A55,'HPI Partial'!$A$1:$F$347,5,FALSE),"-")</f>
        <v>21.88</v>
      </c>
      <c r="K55" s="105">
        <f>IFERROR(VLOOKUP($A55,'HPI Partial'!$A$1:$F$347,6,FALSE),"-")</f>
        <v>407553</v>
      </c>
    </row>
    <row r="56" spans="1:11" ht="15" customHeight="1" x14ac:dyDescent="0.2">
      <c r="A56" s="109">
        <v>44292</v>
      </c>
      <c r="B56" s="48">
        <v>21.86</v>
      </c>
      <c r="C56" s="48">
        <v>22.34</v>
      </c>
      <c r="D56" s="48">
        <v>21.67</v>
      </c>
      <c r="E56" s="48">
        <v>22.03</v>
      </c>
      <c r="F56" s="48">
        <v>1065273</v>
      </c>
      <c r="G56" s="105">
        <f>IFERROR(VLOOKUP($A56,'HPI Partial'!$A$1:$F$347,2,FALSE),"-")</f>
        <v>21.86</v>
      </c>
      <c r="H56" s="105">
        <f>IFERROR(VLOOKUP($A56,'HPI Partial'!$A$1:$F$347,3,FALSE),"-")</f>
        <v>22.34</v>
      </c>
      <c r="I56" s="105">
        <f>IFERROR(VLOOKUP($A56,'HPI Partial'!$A$1:$F$347,4,FALSE),"-")</f>
        <v>21.67</v>
      </c>
      <c r="J56" s="105">
        <f>IFERROR(VLOOKUP($A56,'HPI Partial'!$A$1:$F$347,5,FALSE),"-")</f>
        <v>22.03</v>
      </c>
      <c r="K56" s="105">
        <f>IFERROR(VLOOKUP($A56,'HPI Partial'!$A$1:$F$347,6,FALSE),"-")</f>
        <v>1065273</v>
      </c>
    </row>
    <row r="57" spans="1:11" ht="15" customHeight="1" x14ac:dyDescent="0.2">
      <c r="A57" s="109">
        <v>44291</v>
      </c>
      <c r="B57" s="48">
        <v>21.5</v>
      </c>
      <c r="C57" s="48">
        <v>22.13</v>
      </c>
      <c r="D57" s="48">
        <v>21.15</v>
      </c>
      <c r="E57" s="48">
        <v>21.91</v>
      </c>
      <c r="F57" s="48">
        <v>1843433</v>
      </c>
      <c r="G57" s="105">
        <f>IFERROR(VLOOKUP($A57,'HPI Partial'!$A$1:$F$347,2,FALSE),"-")</f>
        <v>21.5</v>
      </c>
      <c r="H57" s="105">
        <f>IFERROR(VLOOKUP($A57,'HPI Partial'!$A$1:$F$347,3,FALSE),"-")</f>
        <v>22.13</v>
      </c>
      <c r="I57" s="105">
        <f>IFERROR(VLOOKUP($A57,'HPI Partial'!$A$1:$F$347,4,FALSE),"-")</f>
        <v>21.15</v>
      </c>
      <c r="J57" s="105">
        <f>IFERROR(VLOOKUP($A57,'HPI Partial'!$A$1:$F$347,5,FALSE),"-")</f>
        <v>21.91</v>
      </c>
      <c r="K57" s="105">
        <f>IFERROR(VLOOKUP($A57,'HPI Partial'!$A$1:$F$347,6,FALSE),"-")</f>
        <v>1843433</v>
      </c>
    </row>
    <row r="58" spans="1:11" ht="15" customHeight="1" x14ac:dyDescent="0.2">
      <c r="A58" s="109">
        <v>44287</v>
      </c>
      <c r="B58" s="48">
        <v>20.440000000000001</v>
      </c>
      <c r="C58" s="48">
        <v>21.1</v>
      </c>
      <c r="D58" s="48">
        <v>20.309999999999999</v>
      </c>
      <c r="E58" s="48">
        <v>20.97</v>
      </c>
      <c r="F58" s="48">
        <v>854055</v>
      </c>
      <c r="G58" s="105">
        <f>IFERROR(VLOOKUP($A58,'HPI Partial'!$A$1:$F$347,2,FALSE),"-")</f>
        <v>20.440000000000001</v>
      </c>
      <c r="H58" s="105">
        <f>IFERROR(VLOOKUP($A58,'HPI Partial'!$A$1:$F$347,3,FALSE),"-")</f>
        <v>21.1</v>
      </c>
      <c r="I58" s="105">
        <f>IFERROR(VLOOKUP($A58,'HPI Partial'!$A$1:$F$347,4,FALSE),"-")</f>
        <v>20.309999999999999</v>
      </c>
      <c r="J58" s="105">
        <f>IFERROR(VLOOKUP($A58,'HPI Partial'!$A$1:$F$347,5,FALSE),"-")</f>
        <v>20.97</v>
      </c>
      <c r="K58" s="105">
        <f>IFERROR(VLOOKUP($A58,'HPI Partial'!$A$1:$F$347,6,FALSE),"-")</f>
        <v>854055</v>
      </c>
    </row>
    <row r="59" spans="1:11" ht="15" customHeight="1" x14ac:dyDescent="0.2">
      <c r="A59" s="109">
        <v>44286</v>
      </c>
      <c r="B59" s="48">
        <v>20.170000000000002</v>
      </c>
      <c r="C59" s="48">
        <v>20.7</v>
      </c>
      <c r="D59" s="48">
        <v>20.05</v>
      </c>
      <c r="E59" s="48">
        <v>20.100000000000001</v>
      </c>
      <c r="F59" s="48">
        <v>831715</v>
      </c>
      <c r="G59" s="105">
        <f>IFERROR(VLOOKUP($A59,'HPI Partial'!$A$1:$F$347,2,FALSE),"-")</f>
        <v>20.170000000000002</v>
      </c>
      <c r="H59" s="105">
        <f>IFERROR(VLOOKUP($A59,'HPI Partial'!$A$1:$F$347,3,FALSE),"-")</f>
        <v>20.7</v>
      </c>
      <c r="I59" s="105">
        <f>IFERROR(VLOOKUP($A59,'HPI Partial'!$A$1:$F$347,4,FALSE),"-")</f>
        <v>20.05</v>
      </c>
      <c r="J59" s="105">
        <f>IFERROR(VLOOKUP($A59,'HPI Partial'!$A$1:$F$347,5,FALSE),"-")</f>
        <v>20.100000000000001</v>
      </c>
      <c r="K59" s="105">
        <f>IFERROR(VLOOKUP($A59,'HPI Partial'!$A$1:$F$347,6,FALSE),"-")</f>
        <v>831715</v>
      </c>
    </row>
    <row r="60" spans="1:11" ht="15" customHeight="1" x14ac:dyDescent="0.2">
      <c r="A60" s="109">
        <v>44285</v>
      </c>
      <c r="B60" s="48">
        <v>20</v>
      </c>
      <c r="C60" s="48">
        <v>20.239999999999998</v>
      </c>
      <c r="D60" s="48">
        <v>19.760000000000002</v>
      </c>
      <c r="E60" s="48">
        <v>20.18</v>
      </c>
      <c r="F60" s="48">
        <v>552821</v>
      </c>
      <c r="G60" s="105">
        <f>IFERROR(VLOOKUP($A60,'HPI Partial'!$A$1:$F$347,2,FALSE),"-")</f>
        <v>20</v>
      </c>
      <c r="H60" s="105">
        <f>IFERROR(VLOOKUP($A60,'HPI Partial'!$A$1:$F$347,3,FALSE),"-")</f>
        <v>20.239999999999998</v>
      </c>
      <c r="I60" s="105">
        <f>IFERROR(VLOOKUP($A60,'HPI Partial'!$A$1:$F$347,4,FALSE),"-")</f>
        <v>19.760000000000002</v>
      </c>
      <c r="J60" s="105">
        <f>IFERROR(VLOOKUP($A60,'HPI Partial'!$A$1:$F$347,5,FALSE),"-")</f>
        <v>20.18</v>
      </c>
      <c r="K60" s="105">
        <f>IFERROR(VLOOKUP($A60,'HPI Partial'!$A$1:$F$347,6,FALSE),"-")</f>
        <v>552821</v>
      </c>
    </row>
    <row r="61" spans="1:11" ht="15" customHeight="1" x14ac:dyDescent="0.2">
      <c r="A61" s="109">
        <v>44284</v>
      </c>
      <c r="B61" s="48">
        <v>19.78</v>
      </c>
      <c r="C61" s="48">
        <v>20.190000000000001</v>
      </c>
      <c r="D61" s="48">
        <v>19.399999999999999</v>
      </c>
      <c r="E61" s="48">
        <v>19.86</v>
      </c>
      <c r="F61" s="48">
        <v>713194</v>
      </c>
      <c r="G61" s="105">
        <f>IFERROR(VLOOKUP($A61,'HPI Partial'!$A$1:$F$347,2,FALSE),"-")</f>
        <v>19.78</v>
      </c>
      <c r="H61" s="105">
        <f>IFERROR(VLOOKUP($A61,'HPI Partial'!$A$1:$F$347,3,FALSE),"-")</f>
        <v>20.190000000000001</v>
      </c>
      <c r="I61" s="105">
        <f>IFERROR(VLOOKUP($A61,'HPI Partial'!$A$1:$F$347,4,FALSE),"-")</f>
        <v>19.399999999999999</v>
      </c>
      <c r="J61" s="105">
        <f>IFERROR(VLOOKUP($A61,'HPI Partial'!$A$1:$F$347,5,FALSE),"-")</f>
        <v>19.86</v>
      </c>
      <c r="K61" s="105">
        <f>IFERROR(VLOOKUP($A61,'HPI Partial'!$A$1:$F$347,6,FALSE),"-")</f>
        <v>713194</v>
      </c>
    </row>
    <row r="62" spans="1:11" ht="15" customHeight="1" x14ac:dyDescent="0.2">
      <c r="A62" s="109">
        <v>44281</v>
      </c>
      <c r="B62" s="48">
        <v>20.53</v>
      </c>
      <c r="C62" s="48">
        <v>20.62</v>
      </c>
      <c r="D62" s="48">
        <v>19.18</v>
      </c>
      <c r="E62" s="48">
        <v>19.77</v>
      </c>
      <c r="F62" s="48">
        <v>1161614</v>
      </c>
      <c r="G62" s="105">
        <f>IFERROR(VLOOKUP($A62,'HPI Partial'!$A$1:$F$347,2,FALSE),"-")</f>
        <v>20.53</v>
      </c>
      <c r="H62" s="105">
        <f>IFERROR(VLOOKUP($A62,'HPI Partial'!$A$1:$F$347,3,FALSE),"-")</f>
        <v>20.62</v>
      </c>
      <c r="I62" s="105">
        <f>IFERROR(VLOOKUP($A62,'HPI Partial'!$A$1:$F$347,4,FALSE),"-")</f>
        <v>19.18</v>
      </c>
      <c r="J62" s="105">
        <f>IFERROR(VLOOKUP($A62,'HPI Partial'!$A$1:$F$347,5,FALSE),"-")</f>
        <v>19.77</v>
      </c>
      <c r="K62" s="105">
        <f>IFERROR(VLOOKUP($A62,'HPI Partial'!$A$1:$F$347,6,FALSE),"-")</f>
        <v>1161614</v>
      </c>
    </row>
    <row r="63" spans="1:11" ht="15" customHeight="1" x14ac:dyDescent="0.2">
      <c r="A63" s="109">
        <v>44280</v>
      </c>
      <c r="B63" s="48">
        <v>19.53</v>
      </c>
      <c r="C63" s="48">
        <v>20.43</v>
      </c>
      <c r="D63" s="48">
        <v>19.510000000000002</v>
      </c>
      <c r="E63" s="48">
        <v>20.39</v>
      </c>
      <c r="F63" s="48">
        <v>864517</v>
      </c>
      <c r="G63" s="105">
        <f>IFERROR(VLOOKUP($A63,'HPI Partial'!$A$1:$F$347,2,FALSE),"-")</f>
        <v>19.53</v>
      </c>
      <c r="H63" s="105">
        <f>IFERROR(VLOOKUP($A63,'HPI Partial'!$A$1:$F$347,3,FALSE),"-")</f>
        <v>20.43</v>
      </c>
      <c r="I63" s="105">
        <f>IFERROR(VLOOKUP($A63,'HPI Partial'!$A$1:$F$347,4,FALSE),"-")</f>
        <v>19.510000000000002</v>
      </c>
      <c r="J63" s="105">
        <f>IFERROR(VLOOKUP($A63,'HPI Partial'!$A$1:$F$347,5,FALSE),"-")</f>
        <v>20.39</v>
      </c>
      <c r="K63" s="105">
        <f>IFERROR(VLOOKUP($A63,'HPI Partial'!$A$1:$F$347,6,FALSE),"-")</f>
        <v>864517</v>
      </c>
    </row>
    <row r="64" spans="1:11" ht="15" customHeight="1" x14ac:dyDescent="0.2">
      <c r="A64" s="109">
        <v>44279</v>
      </c>
      <c r="B64" s="48">
        <v>20.46</v>
      </c>
      <c r="C64" s="48">
        <v>20.92</v>
      </c>
      <c r="D64" s="48">
        <v>19.87</v>
      </c>
      <c r="E64" s="48">
        <v>19.89</v>
      </c>
      <c r="F64" s="48">
        <v>1693899</v>
      </c>
      <c r="G64" s="105">
        <f>IFERROR(VLOOKUP($A64,'HPI Partial'!$A$1:$F$347,2,FALSE),"-")</f>
        <v>20.46</v>
      </c>
      <c r="H64" s="105">
        <f>IFERROR(VLOOKUP($A64,'HPI Partial'!$A$1:$F$347,3,FALSE),"-")</f>
        <v>20.92</v>
      </c>
      <c r="I64" s="105">
        <f>IFERROR(VLOOKUP($A64,'HPI Partial'!$A$1:$F$347,4,FALSE),"-")</f>
        <v>19.87</v>
      </c>
      <c r="J64" s="105">
        <f>IFERROR(VLOOKUP($A64,'HPI Partial'!$A$1:$F$347,5,FALSE),"-")</f>
        <v>19.89</v>
      </c>
      <c r="K64" s="105">
        <f>IFERROR(VLOOKUP($A64,'HPI Partial'!$A$1:$F$347,6,FALSE),"-")</f>
        <v>1693899</v>
      </c>
    </row>
    <row r="65" spans="1:11" ht="15" customHeight="1" x14ac:dyDescent="0.2">
      <c r="A65" s="109">
        <v>44278</v>
      </c>
      <c r="B65" s="48">
        <v>20.63</v>
      </c>
      <c r="C65" s="48">
        <v>20.94</v>
      </c>
      <c r="D65" s="48">
        <v>20</v>
      </c>
      <c r="E65" s="48">
        <v>20.18</v>
      </c>
      <c r="F65" s="48">
        <v>988180</v>
      </c>
      <c r="G65" s="105">
        <f>IFERROR(VLOOKUP($A65,'HPI Partial'!$A$1:$F$347,2,FALSE),"-")</f>
        <v>20.63</v>
      </c>
      <c r="H65" s="105">
        <f>IFERROR(VLOOKUP($A65,'HPI Partial'!$A$1:$F$347,3,FALSE),"-")</f>
        <v>20.94</v>
      </c>
      <c r="I65" s="105">
        <f>IFERROR(VLOOKUP($A65,'HPI Partial'!$A$1:$F$347,4,FALSE),"-")</f>
        <v>20</v>
      </c>
      <c r="J65" s="105">
        <f>IFERROR(VLOOKUP($A65,'HPI Partial'!$A$1:$F$347,5,FALSE),"-")</f>
        <v>20.18</v>
      </c>
      <c r="K65" s="105">
        <f>IFERROR(VLOOKUP($A65,'HPI Partial'!$A$1:$F$347,6,FALSE),"-")</f>
        <v>988180</v>
      </c>
    </row>
    <row r="66" spans="1:11" ht="15" customHeight="1" x14ac:dyDescent="0.2">
      <c r="A66" s="109">
        <v>44277</v>
      </c>
      <c r="B66" s="48">
        <v>21.15</v>
      </c>
      <c r="C66" s="48">
        <v>21.35</v>
      </c>
      <c r="D66" s="48">
        <v>20.72</v>
      </c>
      <c r="E66" s="48">
        <v>21.04</v>
      </c>
      <c r="F66" s="48">
        <v>837724</v>
      </c>
      <c r="G66" s="105">
        <f>IFERROR(VLOOKUP($A66,'HPI Partial'!$A$1:$F$347,2,FALSE),"-")</f>
        <v>21.15</v>
      </c>
      <c r="H66" s="105">
        <f>IFERROR(VLOOKUP($A66,'HPI Partial'!$A$1:$F$347,3,FALSE),"-")</f>
        <v>21.35</v>
      </c>
      <c r="I66" s="105">
        <f>IFERROR(VLOOKUP($A66,'HPI Partial'!$A$1:$F$347,4,FALSE),"-")</f>
        <v>20.72</v>
      </c>
      <c r="J66" s="105">
        <f>IFERROR(VLOOKUP($A66,'HPI Partial'!$A$1:$F$347,5,FALSE),"-")</f>
        <v>21.04</v>
      </c>
      <c r="K66" s="105">
        <f>IFERROR(VLOOKUP($A66,'HPI Partial'!$A$1:$F$347,6,FALSE),"-")</f>
        <v>837724</v>
      </c>
    </row>
    <row r="67" spans="1:11" ht="15" customHeight="1" x14ac:dyDescent="0.2">
      <c r="A67" s="109">
        <v>44274</v>
      </c>
      <c r="B67" s="48">
        <v>21.31</v>
      </c>
      <c r="C67" s="48">
        <v>21.5</v>
      </c>
      <c r="D67" s="48">
        <v>20.7</v>
      </c>
      <c r="E67" s="48">
        <v>21.33</v>
      </c>
      <c r="F67" s="48">
        <v>1469251</v>
      </c>
      <c r="G67" s="105">
        <f>IFERROR(VLOOKUP($A67,'HPI Partial'!$A$1:$F$347,2,FALSE),"-")</f>
        <v>21.31</v>
      </c>
      <c r="H67" s="105">
        <f>IFERROR(VLOOKUP($A67,'HPI Partial'!$A$1:$F$347,3,FALSE),"-")</f>
        <v>21.5</v>
      </c>
      <c r="I67" s="105">
        <f>IFERROR(VLOOKUP($A67,'HPI Partial'!$A$1:$F$347,4,FALSE),"-")</f>
        <v>20.7</v>
      </c>
      <c r="J67" s="105">
        <f>IFERROR(VLOOKUP($A67,'HPI Partial'!$A$1:$F$347,5,FALSE),"-")</f>
        <v>21.33</v>
      </c>
      <c r="K67" s="105">
        <f>IFERROR(VLOOKUP($A67,'HPI Partial'!$A$1:$F$347,6,FALSE),"-")</f>
        <v>1469251</v>
      </c>
    </row>
    <row r="68" spans="1:11" ht="15" customHeight="1" x14ac:dyDescent="0.2">
      <c r="A68" s="109">
        <v>44273</v>
      </c>
      <c r="B68" s="48">
        <v>21.03</v>
      </c>
      <c r="C68" s="48">
        <v>21.93</v>
      </c>
      <c r="D68" s="48">
        <v>20.84</v>
      </c>
      <c r="E68" s="48">
        <v>21.22</v>
      </c>
      <c r="F68" s="48">
        <v>1637545</v>
      </c>
      <c r="G68" s="105">
        <f>IFERROR(VLOOKUP($A68,'HPI Partial'!$A$1:$F$347,2,FALSE),"-")</f>
        <v>21.03</v>
      </c>
      <c r="H68" s="105">
        <f>IFERROR(VLOOKUP($A68,'HPI Partial'!$A$1:$F$347,3,FALSE),"-")</f>
        <v>21.93</v>
      </c>
      <c r="I68" s="105">
        <f>IFERROR(VLOOKUP($A68,'HPI Partial'!$A$1:$F$347,4,FALSE),"-")</f>
        <v>20.84</v>
      </c>
      <c r="J68" s="105">
        <f>IFERROR(VLOOKUP($A68,'HPI Partial'!$A$1:$F$347,5,FALSE),"-")</f>
        <v>21.22</v>
      </c>
      <c r="K68" s="105">
        <f>IFERROR(VLOOKUP($A68,'HPI Partial'!$A$1:$F$347,6,FALSE),"-")</f>
        <v>1637545</v>
      </c>
    </row>
    <row r="69" spans="1:11" ht="15" customHeight="1" x14ac:dyDescent="0.2">
      <c r="A69" s="109">
        <v>44272</v>
      </c>
      <c r="B69" s="48">
        <v>21.42</v>
      </c>
      <c r="C69" s="48">
        <v>22.21</v>
      </c>
      <c r="D69" s="48">
        <v>21.14</v>
      </c>
      <c r="E69" s="48">
        <v>21.24</v>
      </c>
      <c r="F69" s="48">
        <v>3850034</v>
      </c>
      <c r="G69" s="105">
        <f>IFERROR(VLOOKUP($A69,'HPI Partial'!$A$1:$F$347,2,FALSE),"-")</f>
        <v>21.42</v>
      </c>
      <c r="H69" s="105">
        <f>IFERROR(VLOOKUP($A69,'HPI Partial'!$A$1:$F$347,3,FALSE),"-")</f>
        <v>22.21</v>
      </c>
      <c r="I69" s="105">
        <f>IFERROR(VLOOKUP($A69,'HPI Partial'!$A$1:$F$347,4,FALSE),"-")</f>
        <v>21.14</v>
      </c>
      <c r="J69" s="105">
        <f>IFERROR(VLOOKUP($A69,'HPI Partial'!$A$1:$F$347,5,FALSE),"-")</f>
        <v>21.24</v>
      </c>
      <c r="K69" s="105">
        <f>IFERROR(VLOOKUP($A69,'HPI Partial'!$A$1:$F$347,6,FALSE),"-")</f>
        <v>3850034</v>
      </c>
    </row>
    <row r="70" spans="1:11" ht="15" customHeight="1" x14ac:dyDescent="0.2">
      <c r="A70" s="109">
        <v>44271</v>
      </c>
      <c r="B70" s="48">
        <v>21.2</v>
      </c>
      <c r="C70" s="48">
        <v>21.971</v>
      </c>
      <c r="D70" s="48">
        <v>20.239999999999998</v>
      </c>
      <c r="E70" s="48">
        <v>21.3</v>
      </c>
      <c r="F70" s="48">
        <v>5077435</v>
      </c>
      <c r="G70" s="105">
        <f>IFERROR(VLOOKUP($A70,'HPI Partial'!$A$1:$F$347,2,FALSE),"-")</f>
        <v>21.2</v>
      </c>
      <c r="H70" s="105">
        <f>IFERROR(VLOOKUP($A70,'HPI Partial'!$A$1:$F$347,3,FALSE),"-")</f>
        <v>21.971</v>
      </c>
      <c r="I70" s="105">
        <f>IFERROR(VLOOKUP($A70,'HPI Partial'!$A$1:$F$347,4,FALSE),"-")</f>
        <v>20.239999999999998</v>
      </c>
      <c r="J70" s="105">
        <f>IFERROR(VLOOKUP($A70,'HPI Partial'!$A$1:$F$347,5,FALSE),"-")</f>
        <v>21.3</v>
      </c>
      <c r="K70" s="105">
        <f>IFERROR(VLOOKUP($A70,'HPI Partial'!$A$1:$F$347,6,FALSE),"-")</f>
        <v>5077435</v>
      </c>
    </row>
    <row r="71" spans="1:11" ht="15" customHeight="1" x14ac:dyDescent="0.2">
      <c r="A71" s="109">
        <v>44270</v>
      </c>
      <c r="B71" s="48">
        <v>23.45</v>
      </c>
      <c r="C71" s="48">
        <v>23.72</v>
      </c>
      <c r="D71" s="48">
        <v>22.97</v>
      </c>
      <c r="E71" s="48">
        <v>23.46</v>
      </c>
      <c r="F71" s="48">
        <v>1097457</v>
      </c>
      <c r="G71" s="105">
        <f>IFERROR(VLOOKUP($A71,'HPI Partial'!$A$1:$F$347,2,FALSE),"-")</f>
        <v>23.45</v>
      </c>
      <c r="H71" s="105">
        <f>IFERROR(VLOOKUP($A71,'HPI Partial'!$A$1:$F$347,3,FALSE),"-")</f>
        <v>23.72</v>
      </c>
      <c r="I71" s="105">
        <f>IFERROR(VLOOKUP($A71,'HPI Partial'!$A$1:$F$347,4,FALSE),"-")</f>
        <v>22.97</v>
      </c>
      <c r="J71" s="105">
        <f>IFERROR(VLOOKUP($A71,'HPI Partial'!$A$1:$F$347,5,FALSE),"-")</f>
        <v>23.46</v>
      </c>
      <c r="K71" s="105">
        <f>IFERROR(VLOOKUP($A71,'HPI Partial'!$A$1:$F$347,6,FALSE),"-")</f>
        <v>1097457</v>
      </c>
    </row>
    <row r="72" spans="1:11" ht="15" customHeight="1" x14ac:dyDescent="0.2">
      <c r="A72" s="109">
        <v>44267</v>
      </c>
      <c r="B72" s="48">
        <v>23.21</v>
      </c>
      <c r="C72" s="48">
        <v>23.62</v>
      </c>
      <c r="D72" s="48">
        <v>22.91</v>
      </c>
      <c r="E72" s="48">
        <v>23.45</v>
      </c>
      <c r="F72" s="48">
        <v>928045</v>
      </c>
      <c r="G72" s="105">
        <f>IFERROR(VLOOKUP($A72,'HPI Partial'!$A$1:$F$347,2,FALSE),"-")</f>
        <v>23.21</v>
      </c>
      <c r="H72" s="105">
        <f>IFERROR(VLOOKUP($A72,'HPI Partial'!$A$1:$F$347,3,FALSE),"-")</f>
        <v>23.62</v>
      </c>
      <c r="I72" s="105">
        <f>IFERROR(VLOOKUP($A72,'HPI Partial'!$A$1:$F$347,4,FALSE),"-")</f>
        <v>22.91</v>
      </c>
      <c r="J72" s="105">
        <f>IFERROR(VLOOKUP($A72,'HPI Partial'!$A$1:$F$347,5,FALSE),"-")</f>
        <v>23.45</v>
      </c>
      <c r="K72" s="105">
        <f>IFERROR(VLOOKUP($A72,'HPI Partial'!$A$1:$F$347,6,FALSE),"-")</f>
        <v>928045</v>
      </c>
    </row>
    <row r="73" spans="1:11" ht="15" customHeight="1" x14ac:dyDescent="0.2">
      <c r="A73" s="109">
        <v>44266</v>
      </c>
      <c r="B73" s="48">
        <v>23</v>
      </c>
      <c r="C73" s="48">
        <v>23.43</v>
      </c>
      <c r="D73" s="48">
        <v>22.48</v>
      </c>
      <c r="E73" s="48">
        <v>23.38</v>
      </c>
      <c r="F73" s="48">
        <v>1187558</v>
      </c>
      <c r="G73" s="105">
        <f>IFERROR(VLOOKUP($A73,'HPI Partial'!$A$1:$F$347,2,FALSE),"-")</f>
        <v>23</v>
      </c>
      <c r="H73" s="105">
        <f>IFERROR(VLOOKUP($A73,'HPI Partial'!$A$1:$F$347,3,FALSE),"-")</f>
        <v>23.43</v>
      </c>
      <c r="I73" s="105">
        <f>IFERROR(VLOOKUP($A73,'HPI Partial'!$A$1:$F$347,4,FALSE),"-")</f>
        <v>22.48</v>
      </c>
      <c r="J73" s="105">
        <f>IFERROR(VLOOKUP($A73,'HPI Partial'!$A$1:$F$347,5,FALSE),"-")</f>
        <v>23.38</v>
      </c>
      <c r="K73" s="105">
        <f>IFERROR(VLOOKUP($A73,'HPI Partial'!$A$1:$F$347,6,FALSE),"-")</f>
        <v>1187558</v>
      </c>
    </row>
    <row r="74" spans="1:11" ht="15" customHeight="1" x14ac:dyDescent="0.2">
      <c r="A74" s="109">
        <v>44265</v>
      </c>
      <c r="B74" s="48">
        <v>23.35</v>
      </c>
      <c r="C74" s="48">
        <v>23.79</v>
      </c>
      <c r="D74" s="48">
        <v>22.44</v>
      </c>
      <c r="E74" s="48">
        <v>22.81</v>
      </c>
      <c r="F74" s="48">
        <v>1367334</v>
      </c>
      <c r="G74" s="105">
        <f>IFERROR(VLOOKUP($A74,'HPI Partial'!$A$1:$F$347,2,FALSE),"-")</f>
        <v>23.35</v>
      </c>
      <c r="H74" s="105">
        <f>IFERROR(VLOOKUP($A74,'HPI Partial'!$A$1:$F$347,3,FALSE),"-")</f>
        <v>23.79</v>
      </c>
      <c r="I74" s="105">
        <f>IFERROR(VLOOKUP($A74,'HPI Partial'!$A$1:$F$347,4,FALSE),"-")</f>
        <v>22.44</v>
      </c>
      <c r="J74" s="105">
        <f>IFERROR(VLOOKUP($A74,'HPI Partial'!$A$1:$F$347,5,FALSE),"-")</f>
        <v>22.81</v>
      </c>
      <c r="K74" s="105">
        <f>IFERROR(VLOOKUP($A74,'HPI Partial'!$A$1:$F$347,6,FALSE),"-")</f>
        <v>1367334</v>
      </c>
    </row>
    <row r="75" spans="1:11" ht="15" customHeight="1" x14ac:dyDescent="0.2">
      <c r="A75" s="109">
        <v>44264</v>
      </c>
      <c r="B75" s="48">
        <v>23.81</v>
      </c>
      <c r="C75" s="48">
        <v>24.07</v>
      </c>
      <c r="D75" s="48">
        <v>22.94</v>
      </c>
      <c r="E75" s="48">
        <v>23.16</v>
      </c>
      <c r="F75" s="48">
        <v>1380342</v>
      </c>
      <c r="G75" s="105">
        <f>IFERROR(VLOOKUP($A75,'HPI Partial'!$A$1:$F$347,2,FALSE),"-")</f>
        <v>23.81</v>
      </c>
      <c r="H75" s="105">
        <f>IFERROR(VLOOKUP($A75,'HPI Partial'!$A$1:$F$347,3,FALSE),"-")</f>
        <v>24.07</v>
      </c>
      <c r="I75" s="105">
        <f>IFERROR(VLOOKUP($A75,'HPI Partial'!$A$1:$F$347,4,FALSE),"-")</f>
        <v>22.94</v>
      </c>
      <c r="J75" s="105">
        <f>IFERROR(VLOOKUP($A75,'HPI Partial'!$A$1:$F$347,5,FALSE),"-")</f>
        <v>23.16</v>
      </c>
      <c r="K75" s="105">
        <f>IFERROR(VLOOKUP($A75,'HPI Partial'!$A$1:$F$347,6,FALSE),"-")</f>
        <v>1380342</v>
      </c>
    </row>
    <row r="76" spans="1:11" ht="15" customHeight="1" x14ac:dyDescent="0.2">
      <c r="A76" s="109">
        <v>44263</v>
      </c>
      <c r="B76" s="48">
        <v>24.52</v>
      </c>
      <c r="C76" s="48">
        <v>24.6</v>
      </c>
      <c r="D76" s="48">
        <v>22.67</v>
      </c>
      <c r="E76" s="48">
        <v>23.39</v>
      </c>
      <c r="F76" s="48">
        <v>1724647</v>
      </c>
      <c r="G76" s="105">
        <f>IFERROR(VLOOKUP($A76,'HPI Partial'!$A$1:$F$347,2,FALSE),"-")</f>
        <v>24.52</v>
      </c>
      <c r="H76" s="105">
        <f>IFERROR(VLOOKUP($A76,'HPI Partial'!$A$1:$F$347,3,FALSE),"-")</f>
        <v>24.6</v>
      </c>
      <c r="I76" s="105">
        <f>IFERROR(VLOOKUP($A76,'HPI Partial'!$A$1:$F$347,4,FALSE),"-")</f>
        <v>22.67</v>
      </c>
      <c r="J76" s="105">
        <f>IFERROR(VLOOKUP($A76,'HPI Partial'!$A$1:$F$347,5,FALSE),"-")</f>
        <v>23.39</v>
      </c>
      <c r="K76" s="105">
        <f>IFERROR(VLOOKUP($A76,'HPI Partial'!$A$1:$F$347,6,FALSE),"-")</f>
        <v>1724647</v>
      </c>
    </row>
    <row r="77" spans="1:11" ht="15" customHeight="1" x14ac:dyDescent="0.2">
      <c r="A77" s="109">
        <v>44260</v>
      </c>
      <c r="B77" s="48">
        <v>22.5</v>
      </c>
      <c r="C77" s="48">
        <v>25.05</v>
      </c>
      <c r="D77" s="48">
        <v>21.75</v>
      </c>
      <c r="E77" s="48">
        <v>24.59</v>
      </c>
      <c r="F77" s="48">
        <v>4085476</v>
      </c>
      <c r="G77" s="105">
        <f>IFERROR(VLOOKUP($A77,'HPI Partial'!$A$1:$F$347,2,FALSE),"-")</f>
        <v>22.5</v>
      </c>
      <c r="H77" s="105">
        <f>IFERROR(VLOOKUP($A77,'HPI Partial'!$A$1:$F$347,3,FALSE),"-")</f>
        <v>25.05</v>
      </c>
      <c r="I77" s="105">
        <f>IFERROR(VLOOKUP($A77,'HPI Partial'!$A$1:$F$347,4,FALSE),"-")</f>
        <v>21.75</v>
      </c>
      <c r="J77" s="105">
        <f>IFERROR(VLOOKUP($A77,'HPI Partial'!$A$1:$F$347,5,FALSE),"-")</f>
        <v>24.59</v>
      </c>
      <c r="K77" s="105">
        <f>IFERROR(VLOOKUP($A77,'HPI Partial'!$A$1:$F$347,6,FALSE),"-")</f>
        <v>4085476</v>
      </c>
    </row>
    <row r="78" spans="1:11" ht="15" customHeight="1" x14ac:dyDescent="0.2">
      <c r="A78" s="109">
        <v>44259</v>
      </c>
      <c r="B78" s="48">
        <v>21.52</v>
      </c>
      <c r="C78" s="48">
        <v>21.7272</v>
      </c>
      <c r="D78" s="48">
        <v>20.27</v>
      </c>
      <c r="E78" s="48">
        <v>20.71</v>
      </c>
      <c r="F78" s="48">
        <v>666274</v>
      </c>
      <c r="G78" s="105">
        <f>IFERROR(VLOOKUP($A78,'HPI Partial'!$A$1:$F$347,2,FALSE),"-")</f>
        <v>21.52</v>
      </c>
      <c r="H78" s="105">
        <f>IFERROR(VLOOKUP($A78,'HPI Partial'!$A$1:$F$347,3,FALSE),"-")</f>
        <v>21.7272</v>
      </c>
      <c r="I78" s="105">
        <f>IFERROR(VLOOKUP($A78,'HPI Partial'!$A$1:$F$347,4,FALSE),"-")</f>
        <v>20.27</v>
      </c>
      <c r="J78" s="105">
        <f>IFERROR(VLOOKUP($A78,'HPI Partial'!$A$1:$F$347,5,FALSE),"-")</f>
        <v>20.71</v>
      </c>
      <c r="K78" s="105">
        <f>IFERROR(VLOOKUP($A78,'HPI Partial'!$A$1:$F$347,6,FALSE),"-")</f>
        <v>666274</v>
      </c>
    </row>
    <row r="79" spans="1:11" ht="15" customHeight="1" x14ac:dyDescent="0.2">
      <c r="A79" s="109">
        <v>44258</v>
      </c>
      <c r="B79" s="48">
        <v>21.51</v>
      </c>
      <c r="C79" s="48">
        <v>22.05</v>
      </c>
      <c r="D79" s="48">
        <v>21.51</v>
      </c>
      <c r="E79" s="48">
        <v>21.67</v>
      </c>
      <c r="F79" s="48">
        <v>704396</v>
      </c>
      <c r="G79" s="105">
        <f>IFERROR(VLOOKUP($A79,'HPI Partial'!$A$1:$F$347,2,FALSE),"-")</f>
        <v>21.51</v>
      </c>
      <c r="H79" s="105">
        <f>IFERROR(VLOOKUP($A79,'HPI Partial'!$A$1:$F$347,3,FALSE),"-")</f>
        <v>22.05</v>
      </c>
      <c r="I79" s="105">
        <f>IFERROR(VLOOKUP($A79,'HPI Partial'!$A$1:$F$347,4,FALSE),"-")</f>
        <v>21.51</v>
      </c>
      <c r="J79" s="105">
        <f>IFERROR(VLOOKUP($A79,'HPI Partial'!$A$1:$F$347,5,FALSE),"-")</f>
        <v>21.67</v>
      </c>
      <c r="K79" s="105">
        <f>IFERROR(VLOOKUP($A79,'HPI Partial'!$A$1:$F$347,6,FALSE),"-")</f>
        <v>704396</v>
      </c>
    </row>
    <row r="80" spans="1:11" ht="15" customHeight="1" x14ac:dyDescent="0.2">
      <c r="A80" s="109">
        <v>44257</v>
      </c>
      <c r="B80" s="48">
        <v>21.47</v>
      </c>
      <c r="C80" s="48">
        <v>22.015000000000001</v>
      </c>
      <c r="D80" s="48">
        <v>21.09</v>
      </c>
      <c r="E80" s="48">
        <v>21.46</v>
      </c>
      <c r="F80" s="48">
        <v>468023</v>
      </c>
      <c r="G80" s="105">
        <f>IFERROR(VLOOKUP($A80,'HPI Partial'!$A$1:$F$347,2,FALSE),"-")</f>
        <v>21.47</v>
      </c>
      <c r="H80" s="105">
        <f>IFERROR(VLOOKUP($A80,'HPI Partial'!$A$1:$F$347,3,FALSE),"-")</f>
        <v>22.015000000000001</v>
      </c>
      <c r="I80" s="105">
        <f>IFERROR(VLOOKUP($A80,'HPI Partial'!$A$1:$F$347,4,FALSE),"-")</f>
        <v>21.09</v>
      </c>
      <c r="J80" s="105">
        <f>IFERROR(VLOOKUP($A80,'HPI Partial'!$A$1:$F$347,5,FALSE),"-")</f>
        <v>21.46</v>
      </c>
      <c r="K80" s="105">
        <f>IFERROR(VLOOKUP($A80,'HPI Partial'!$A$1:$F$347,6,FALSE),"-")</f>
        <v>468023</v>
      </c>
    </row>
    <row r="81" spans="1:11" ht="15" customHeight="1" x14ac:dyDescent="0.2">
      <c r="A81" s="109">
        <v>44256</v>
      </c>
      <c r="B81" s="48">
        <v>21.09</v>
      </c>
      <c r="C81" s="48">
        <v>21.46</v>
      </c>
      <c r="D81" s="48">
        <v>20.87</v>
      </c>
      <c r="E81" s="48">
        <v>21.44</v>
      </c>
      <c r="F81" s="48">
        <v>478143</v>
      </c>
      <c r="G81" s="105">
        <f>IFERROR(VLOOKUP($A81,'HPI Partial'!$A$1:$F$347,2,FALSE),"-")</f>
        <v>21.09</v>
      </c>
      <c r="H81" s="105">
        <f>IFERROR(VLOOKUP($A81,'HPI Partial'!$A$1:$F$347,3,FALSE),"-")</f>
        <v>21.46</v>
      </c>
      <c r="I81" s="105">
        <f>IFERROR(VLOOKUP($A81,'HPI Partial'!$A$1:$F$347,4,FALSE),"-")</f>
        <v>20.87</v>
      </c>
      <c r="J81" s="105">
        <f>IFERROR(VLOOKUP($A81,'HPI Partial'!$A$1:$F$347,5,FALSE),"-")</f>
        <v>21.44</v>
      </c>
      <c r="K81" s="105">
        <f>IFERROR(VLOOKUP($A81,'HPI Partial'!$A$1:$F$347,6,FALSE),"-")</f>
        <v>478143</v>
      </c>
    </row>
    <row r="82" spans="1:11" ht="15" customHeight="1" x14ac:dyDescent="0.2">
      <c r="A82" s="109">
        <v>44253</v>
      </c>
      <c r="B82" s="48">
        <v>20.65</v>
      </c>
      <c r="C82" s="48">
        <v>21.18</v>
      </c>
      <c r="D82" s="48">
        <v>20.309999999999999</v>
      </c>
      <c r="E82" s="48">
        <v>20.67</v>
      </c>
      <c r="F82" s="48">
        <v>590307</v>
      </c>
      <c r="G82" s="105">
        <f>IFERROR(VLOOKUP($A82,'HPI Partial'!$A$1:$F$347,2,FALSE),"-")</f>
        <v>20.65</v>
      </c>
      <c r="H82" s="105">
        <f>IFERROR(VLOOKUP($A82,'HPI Partial'!$A$1:$F$347,3,FALSE),"-")</f>
        <v>21.18</v>
      </c>
      <c r="I82" s="105">
        <f>IFERROR(VLOOKUP($A82,'HPI Partial'!$A$1:$F$347,4,FALSE),"-")</f>
        <v>20.309999999999999</v>
      </c>
      <c r="J82" s="105">
        <f>IFERROR(VLOOKUP($A82,'HPI Partial'!$A$1:$F$347,5,FALSE),"-")</f>
        <v>20.67</v>
      </c>
      <c r="K82" s="105">
        <f>IFERROR(VLOOKUP($A82,'HPI Partial'!$A$1:$F$347,6,FALSE),"-")</f>
        <v>590307</v>
      </c>
    </row>
    <row r="83" spans="1:11" ht="15" customHeight="1" x14ac:dyDescent="0.2">
      <c r="A83" s="109">
        <v>44252</v>
      </c>
      <c r="B83" s="48">
        <v>20.89</v>
      </c>
      <c r="C83" s="48">
        <v>21.28</v>
      </c>
      <c r="D83" s="48">
        <v>20.399999999999999</v>
      </c>
      <c r="E83" s="48">
        <v>20.53</v>
      </c>
      <c r="F83" s="48">
        <v>864155</v>
      </c>
      <c r="G83" s="105">
        <f>IFERROR(VLOOKUP($A83,'HPI Partial'!$A$1:$F$347,2,FALSE),"-")</f>
        <v>20.89</v>
      </c>
      <c r="H83" s="105">
        <f>IFERROR(VLOOKUP($A83,'HPI Partial'!$A$1:$F$347,3,FALSE),"-")</f>
        <v>21.28</v>
      </c>
      <c r="I83" s="105">
        <f>IFERROR(VLOOKUP($A83,'HPI Partial'!$A$1:$F$347,4,FALSE),"-")</f>
        <v>20.399999999999999</v>
      </c>
      <c r="J83" s="105">
        <f>IFERROR(VLOOKUP($A83,'HPI Partial'!$A$1:$F$347,5,FALSE),"-")</f>
        <v>20.53</v>
      </c>
      <c r="K83" s="105">
        <f>IFERROR(VLOOKUP($A83,'HPI Partial'!$A$1:$F$347,6,FALSE),"-")</f>
        <v>864155</v>
      </c>
    </row>
    <row r="84" spans="1:11" ht="15" customHeight="1" x14ac:dyDescent="0.2">
      <c r="A84" s="109">
        <v>44251</v>
      </c>
      <c r="B84" s="48">
        <v>20.55</v>
      </c>
      <c r="C84" s="48">
        <v>20.941600000000001</v>
      </c>
      <c r="D84" s="48">
        <v>20.059999999999999</v>
      </c>
      <c r="E84" s="48">
        <v>20.84</v>
      </c>
      <c r="F84" s="48">
        <v>744177</v>
      </c>
      <c r="G84" s="105">
        <f>IFERROR(VLOOKUP($A84,'HPI Partial'!$A$1:$F$347,2,FALSE),"-")</f>
        <v>20.55</v>
      </c>
      <c r="H84" s="105">
        <f>IFERROR(VLOOKUP($A84,'HPI Partial'!$A$1:$F$347,3,FALSE),"-")</f>
        <v>20.941600000000001</v>
      </c>
      <c r="I84" s="105">
        <f>IFERROR(VLOOKUP($A84,'HPI Partial'!$A$1:$F$347,4,FALSE),"-")</f>
        <v>20.059999999999999</v>
      </c>
      <c r="J84" s="105">
        <f>IFERROR(VLOOKUP($A84,'HPI Partial'!$A$1:$F$347,5,FALSE),"-")</f>
        <v>20.84</v>
      </c>
      <c r="K84" s="105">
        <f>IFERROR(VLOOKUP($A84,'HPI Partial'!$A$1:$F$347,6,FALSE),"-")</f>
        <v>744177</v>
      </c>
    </row>
    <row r="85" spans="1:11" ht="15" customHeight="1" x14ac:dyDescent="0.2">
      <c r="A85" s="109">
        <v>44250</v>
      </c>
      <c r="B85" s="48">
        <v>20.64</v>
      </c>
      <c r="C85" s="48">
        <v>20.99</v>
      </c>
      <c r="D85" s="48">
        <v>20.035499999999999</v>
      </c>
      <c r="E85" s="48">
        <v>20.51</v>
      </c>
      <c r="F85" s="48">
        <v>707707</v>
      </c>
      <c r="G85" s="105">
        <f>IFERROR(VLOOKUP($A85,'HPI Partial'!$A$1:$F$347,2,FALSE),"-")</f>
        <v>20.64</v>
      </c>
      <c r="H85" s="105">
        <f>IFERROR(VLOOKUP($A85,'HPI Partial'!$A$1:$F$347,3,FALSE),"-")</f>
        <v>20.99</v>
      </c>
      <c r="I85" s="105">
        <f>IFERROR(VLOOKUP($A85,'HPI Partial'!$A$1:$F$347,4,FALSE),"-")</f>
        <v>20.035499999999999</v>
      </c>
      <c r="J85" s="105">
        <f>IFERROR(VLOOKUP($A85,'HPI Partial'!$A$1:$F$347,5,FALSE),"-")</f>
        <v>20.51</v>
      </c>
      <c r="K85" s="105">
        <f>IFERROR(VLOOKUP($A85,'HPI Partial'!$A$1:$F$347,6,FALSE),"-")</f>
        <v>707707</v>
      </c>
    </row>
    <row r="86" spans="1:11" ht="15" customHeight="1" x14ac:dyDescent="0.2">
      <c r="A86" s="109">
        <v>44249</v>
      </c>
      <c r="B86" s="48">
        <v>19.5</v>
      </c>
      <c r="C86" s="48">
        <v>20.62</v>
      </c>
      <c r="D86" s="48">
        <v>19.425000000000001</v>
      </c>
      <c r="E86" s="48">
        <v>20.6</v>
      </c>
      <c r="F86" s="48">
        <v>1485803</v>
      </c>
      <c r="G86" s="105">
        <f>IFERROR(VLOOKUP($A86,'HPI Partial'!$A$1:$F$347,2,FALSE),"-")</f>
        <v>19.5</v>
      </c>
      <c r="H86" s="105">
        <f>IFERROR(VLOOKUP($A86,'HPI Partial'!$A$1:$F$347,3,FALSE),"-")</f>
        <v>20.62</v>
      </c>
      <c r="I86" s="105">
        <f>IFERROR(VLOOKUP($A86,'HPI Partial'!$A$1:$F$347,4,FALSE),"-")</f>
        <v>19.425000000000001</v>
      </c>
      <c r="J86" s="105">
        <f>IFERROR(VLOOKUP($A86,'HPI Partial'!$A$1:$F$347,5,FALSE),"-")</f>
        <v>20.6</v>
      </c>
      <c r="K86" s="105">
        <f>IFERROR(VLOOKUP($A86,'HPI Partial'!$A$1:$F$347,6,FALSE),"-")</f>
        <v>1485803</v>
      </c>
    </row>
    <row r="87" spans="1:11" ht="15" customHeight="1" x14ac:dyDescent="0.2">
      <c r="A87" s="109">
        <v>44246</v>
      </c>
      <c r="B87" s="48">
        <v>20.170000000000002</v>
      </c>
      <c r="C87" s="48">
        <v>20.170000000000002</v>
      </c>
      <c r="D87" s="48">
        <v>19.47</v>
      </c>
      <c r="E87" s="48">
        <v>19.510000000000002</v>
      </c>
      <c r="F87" s="48">
        <v>365018</v>
      </c>
      <c r="G87" s="105">
        <f>IFERROR(VLOOKUP($A87,'HPI Partial'!$A$1:$F$347,2,FALSE),"-")</f>
        <v>20.170000000000002</v>
      </c>
      <c r="H87" s="105">
        <f>IFERROR(VLOOKUP($A87,'HPI Partial'!$A$1:$F$347,3,FALSE),"-")</f>
        <v>20.170000000000002</v>
      </c>
      <c r="I87" s="105">
        <f>IFERROR(VLOOKUP($A87,'HPI Partial'!$A$1:$F$347,4,FALSE),"-")</f>
        <v>19.47</v>
      </c>
      <c r="J87" s="105">
        <f>IFERROR(VLOOKUP($A87,'HPI Partial'!$A$1:$F$347,5,FALSE),"-")</f>
        <v>19.510000000000002</v>
      </c>
      <c r="K87" s="105">
        <f>IFERROR(VLOOKUP($A87,'HPI Partial'!$A$1:$F$347,6,FALSE),"-")</f>
        <v>365018</v>
      </c>
    </row>
    <row r="88" spans="1:11" ht="15" customHeight="1" x14ac:dyDescent="0.2">
      <c r="A88" s="109">
        <v>44245</v>
      </c>
      <c r="B88" s="48">
        <v>19.96</v>
      </c>
      <c r="C88" s="48">
        <v>20.52</v>
      </c>
      <c r="D88" s="48">
        <v>19.89</v>
      </c>
      <c r="E88" s="48">
        <v>19.98</v>
      </c>
      <c r="F88" s="48">
        <v>531925</v>
      </c>
      <c r="G88" s="105">
        <f>IFERROR(VLOOKUP($A88,'HPI Partial'!$A$1:$F$347,2,FALSE),"-")</f>
        <v>19.96</v>
      </c>
      <c r="H88" s="105">
        <f>IFERROR(VLOOKUP($A88,'HPI Partial'!$A$1:$F$347,3,FALSE),"-")</f>
        <v>20.52</v>
      </c>
      <c r="I88" s="105">
        <f>IFERROR(VLOOKUP($A88,'HPI Partial'!$A$1:$F$347,4,FALSE),"-")</f>
        <v>19.89</v>
      </c>
      <c r="J88" s="105">
        <f>IFERROR(VLOOKUP($A88,'HPI Partial'!$A$1:$F$347,5,FALSE),"-")</f>
        <v>19.98</v>
      </c>
      <c r="K88" s="105">
        <f>IFERROR(VLOOKUP($A88,'HPI Partial'!$A$1:$F$347,6,FALSE),"-")</f>
        <v>531925</v>
      </c>
    </row>
    <row r="89" spans="1:11" ht="15" customHeight="1" x14ac:dyDescent="0.2">
      <c r="A89" s="109">
        <v>44244</v>
      </c>
      <c r="B89" s="48">
        <v>20.010000000000002</v>
      </c>
      <c r="C89" s="48">
        <v>20.399999999999999</v>
      </c>
      <c r="D89" s="48">
        <v>19.989999999999998</v>
      </c>
      <c r="E89" s="48">
        <v>20.25</v>
      </c>
      <c r="F89" s="48">
        <v>918656</v>
      </c>
      <c r="G89" s="105">
        <f>IFERROR(VLOOKUP($A89,'HPI Partial'!$A$1:$F$347,2,FALSE),"-")</f>
        <v>20.010000000000002</v>
      </c>
      <c r="H89" s="105">
        <f>IFERROR(VLOOKUP($A89,'HPI Partial'!$A$1:$F$347,3,FALSE),"-")</f>
        <v>20.399999999999999</v>
      </c>
      <c r="I89" s="105">
        <f>IFERROR(VLOOKUP($A89,'HPI Partial'!$A$1:$F$347,4,FALSE),"-")</f>
        <v>19.989999999999998</v>
      </c>
      <c r="J89" s="105">
        <f>IFERROR(VLOOKUP($A89,'HPI Partial'!$A$1:$F$347,5,FALSE),"-")</f>
        <v>20.25</v>
      </c>
      <c r="K89" s="105">
        <f>IFERROR(VLOOKUP($A89,'HPI Partial'!$A$1:$F$347,6,FALSE),"-")</f>
        <v>918656</v>
      </c>
    </row>
    <row r="90" spans="1:11" ht="15" customHeight="1" x14ac:dyDescent="0.2">
      <c r="A90" s="109">
        <v>44243</v>
      </c>
      <c r="B90" s="48">
        <v>20</v>
      </c>
      <c r="C90" s="48">
        <v>20.47</v>
      </c>
      <c r="D90" s="48">
        <v>19.440000000000001</v>
      </c>
      <c r="E90" s="48">
        <v>19.850000000000001</v>
      </c>
      <c r="F90" s="48">
        <v>1446611</v>
      </c>
      <c r="G90" s="105">
        <f>IFERROR(VLOOKUP($A90,'HPI Partial'!$A$1:$F$347,2,FALSE),"-")</f>
        <v>20</v>
      </c>
      <c r="H90" s="105">
        <f>IFERROR(VLOOKUP($A90,'HPI Partial'!$A$1:$F$347,3,FALSE),"-")</f>
        <v>20.47</v>
      </c>
      <c r="I90" s="105">
        <f>IFERROR(VLOOKUP($A90,'HPI Partial'!$A$1:$F$347,4,FALSE),"-")</f>
        <v>19.440000000000001</v>
      </c>
      <c r="J90" s="105">
        <f>IFERROR(VLOOKUP($A90,'HPI Partial'!$A$1:$F$347,5,FALSE),"-")</f>
        <v>19.850000000000001</v>
      </c>
      <c r="K90" s="105">
        <f>IFERROR(VLOOKUP($A90,'HPI Partial'!$A$1:$F$347,6,FALSE),"-")</f>
        <v>1446611</v>
      </c>
    </row>
    <row r="91" spans="1:11" ht="15" customHeight="1" x14ac:dyDescent="0.2">
      <c r="A91" s="109">
        <v>44239</v>
      </c>
      <c r="B91" s="48">
        <v>18.420000000000002</v>
      </c>
      <c r="C91" s="48">
        <v>18.75</v>
      </c>
      <c r="D91" s="48">
        <v>18.29</v>
      </c>
      <c r="E91" s="48">
        <v>18.64</v>
      </c>
      <c r="F91" s="48">
        <v>311748</v>
      </c>
      <c r="G91" s="105">
        <f>IFERROR(VLOOKUP($A91,'HPI Partial'!$A$1:$F$347,2,FALSE),"-")</f>
        <v>18.420000000000002</v>
      </c>
      <c r="H91" s="105">
        <f>IFERROR(VLOOKUP($A91,'HPI Partial'!$A$1:$F$347,3,FALSE),"-")</f>
        <v>18.75</v>
      </c>
      <c r="I91" s="105">
        <f>IFERROR(VLOOKUP($A91,'HPI Partial'!$A$1:$F$347,4,FALSE),"-")</f>
        <v>18.29</v>
      </c>
      <c r="J91" s="105">
        <f>IFERROR(VLOOKUP($A91,'HPI Partial'!$A$1:$F$347,5,FALSE),"-")</f>
        <v>18.64</v>
      </c>
      <c r="K91" s="105">
        <f>IFERROR(VLOOKUP($A91,'HPI Partial'!$A$1:$F$347,6,FALSE),"-")</f>
        <v>311748</v>
      </c>
    </row>
    <row r="92" spans="1:11" ht="15" customHeight="1" x14ac:dyDescent="0.2">
      <c r="A92" s="109">
        <v>44238</v>
      </c>
      <c r="B92" s="48">
        <v>18.649999999999999</v>
      </c>
      <c r="C92" s="48">
        <v>18.73</v>
      </c>
      <c r="D92" s="48">
        <v>18.170000000000002</v>
      </c>
      <c r="E92" s="48">
        <v>18.399999999999999</v>
      </c>
      <c r="F92" s="48">
        <v>441305</v>
      </c>
      <c r="G92" s="105">
        <f>IFERROR(VLOOKUP($A92,'HPI Partial'!$A$1:$F$347,2,FALSE),"-")</f>
        <v>18.649999999999999</v>
      </c>
      <c r="H92" s="105">
        <f>IFERROR(VLOOKUP($A92,'HPI Partial'!$A$1:$F$347,3,FALSE),"-")</f>
        <v>18.73</v>
      </c>
      <c r="I92" s="105">
        <f>IFERROR(VLOOKUP($A92,'HPI Partial'!$A$1:$F$347,4,FALSE),"-")</f>
        <v>18.170000000000002</v>
      </c>
      <c r="J92" s="105">
        <f>IFERROR(VLOOKUP($A92,'HPI Partial'!$A$1:$F$347,5,FALSE),"-")</f>
        <v>18.399999999999999</v>
      </c>
      <c r="K92" s="105">
        <f>IFERROR(VLOOKUP($A92,'HPI Partial'!$A$1:$F$347,6,FALSE),"-")</f>
        <v>441305</v>
      </c>
    </row>
    <row r="93" spans="1:11" ht="15" customHeight="1" x14ac:dyDescent="0.2">
      <c r="A93" s="109">
        <v>44237</v>
      </c>
      <c r="B93" s="48">
        <v>17.95</v>
      </c>
      <c r="C93" s="48">
        <v>18.79</v>
      </c>
      <c r="D93" s="48">
        <v>17.66</v>
      </c>
      <c r="E93" s="48">
        <v>18.649999999999999</v>
      </c>
      <c r="F93" s="48">
        <v>486137</v>
      </c>
      <c r="G93" s="105">
        <f>IFERROR(VLOOKUP($A93,'HPI Partial'!$A$1:$F$347,2,FALSE),"-")</f>
        <v>17.95</v>
      </c>
      <c r="H93" s="105">
        <f>IFERROR(VLOOKUP($A93,'HPI Partial'!$A$1:$F$347,3,FALSE),"-")</f>
        <v>18.79</v>
      </c>
      <c r="I93" s="105">
        <f>IFERROR(VLOOKUP($A93,'HPI Partial'!$A$1:$F$347,4,FALSE),"-")</f>
        <v>17.66</v>
      </c>
      <c r="J93" s="105">
        <f>IFERROR(VLOOKUP($A93,'HPI Partial'!$A$1:$F$347,5,FALSE),"-")</f>
        <v>18.649999999999999</v>
      </c>
      <c r="K93" s="105">
        <f>IFERROR(VLOOKUP($A93,'HPI Partial'!$A$1:$F$347,6,FALSE),"-")</f>
        <v>486137</v>
      </c>
    </row>
    <row r="94" spans="1:11" ht="15" customHeight="1" x14ac:dyDescent="0.2">
      <c r="A94" s="109">
        <v>44236</v>
      </c>
      <c r="B94" s="48">
        <v>18.100000000000001</v>
      </c>
      <c r="C94" s="48">
        <v>18.29</v>
      </c>
      <c r="D94" s="48">
        <v>17.41</v>
      </c>
      <c r="E94" s="48">
        <v>17.87</v>
      </c>
      <c r="F94" s="48">
        <v>540744</v>
      </c>
      <c r="G94" s="105">
        <f>IFERROR(VLOOKUP($A94,'HPI Partial'!$A$1:$F$347,2,FALSE),"-")</f>
        <v>18.100000000000001</v>
      </c>
      <c r="H94" s="105">
        <f>IFERROR(VLOOKUP($A94,'HPI Partial'!$A$1:$F$347,3,FALSE),"-")</f>
        <v>18.29</v>
      </c>
      <c r="I94" s="105">
        <f>IFERROR(VLOOKUP($A94,'HPI Partial'!$A$1:$F$347,4,FALSE),"-")</f>
        <v>17.41</v>
      </c>
      <c r="J94" s="105">
        <f>IFERROR(VLOOKUP($A94,'HPI Partial'!$A$1:$F$347,5,FALSE),"-")</f>
        <v>17.87</v>
      </c>
      <c r="K94" s="105">
        <f>IFERROR(VLOOKUP($A94,'HPI Partial'!$A$1:$F$347,6,FALSE),"-")</f>
        <v>540744</v>
      </c>
    </row>
    <row r="95" spans="1:11" ht="15" customHeight="1" x14ac:dyDescent="0.2">
      <c r="A95" s="109">
        <v>44235</v>
      </c>
      <c r="B95" s="48">
        <v>18.53</v>
      </c>
      <c r="C95" s="48">
        <v>18.63</v>
      </c>
      <c r="D95" s="48">
        <v>17.96</v>
      </c>
      <c r="E95" s="48">
        <v>18.2</v>
      </c>
      <c r="F95" s="48">
        <v>539607</v>
      </c>
      <c r="G95" s="105">
        <f>IFERROR(VLOOKUP($A95,'HPI Partial'!$A$1:$F$347,2,FALSE),"-")</f>
        <v>18.53</v>
      </c>
      <c r="H95" s="105">
        <f>IFERROR(VLOOKUP($A95,'HPI Partial'!$A$1:$F$347,3,FALSE),"-")</f>
        <v>18.63</v>
      </c>
      <c r="I95" s="105">
        <f>IFERROR(VLOOKUP($A95,'HPI Partial'!$A$1:$F$347,4,FALSE),"-")</f>
        <v>17.96</v>
      </c>
      <c r="J95" s="105">
        <f>IFERROR(VLOOKUP($A95,'HPI Partial'!$A$1:$F$347,5,FALSE),"-")</f>
        <v>18.2</v>
      </c>
      <c r="K95" s="105">
        <f>IFERROR(VLOOKUP($A95,'HPI Partial'!$A$1:$F$347,6,FALSE),"-")</f>
        <v>539607</v>
      </c>
    </row>
    <row r="96" spans="1:11" ht="15" customHeight="1" x14ac:dyDescent="0.2">
      <c r="A96" s="109">
        <v>44232</v>
      </c>
      <c r="B96" s="48">
        <v>18.39</v>
      </c>
      <c r="C96" s="48">
        <v>18.64</v>
      </c>
      <c r="D96" s="48">
        <v>18.16</v>
      </c>
      <c r="E96" s="48">
        <v>18.29</v>
      </c>
      <c r="F96" s="48">
        <v>332601</v>
      </c>
      <c r="G96" s="105">
        <f>IFERROR(VLOOKUP($A96,'HPI Partial'!$A$1:$F$347,2,FALSE),"-")</f>
        <v>18.39</v>
      </c>
      <c r="H96" s="105">
        <f>IFERROR(VLOOKUP($A96,'HPI Partial'!$A$1:$F$347,3,FALSE),"-")</f>
        <v>18.64</v>
      </c>
      <c r="I96" s="105">
        <f>IFERROR(VLOOKUP($A96,'HPI Partial'!$A$1:$F$347,4,FALSE),"-")</f>
        <v>18.16</v>
      </c>
      <c r="J96" s="105">
        <f>IFERROR(VLOOKUP($A96,'HPI Partial'!$A$1:$F$347,5,FALSE),"-")</f>
        <v>18.29</v>
      </c>
      <c r="K96" s="105">
        <f>IFERROR(VLOOKUP($A96,'HPI Partial'!$A$1:$F$347,6,FALSE),"-")</f>
        <v>332601</v>
      </c>
    </row>
    <row r="97" spans="1:11" ht="15" customHeight="1" x14ac:dyDescent="0.2">
      <c r="A97" s="109">
        <v>44231</v>
      </c>
      <c r="B97" s="48">
        <v>18.87</v>
      </c>
      <c r="C97" s="48">
        <v>18.899999999999999</v>
      </c>
      <c r="D97" s="48">
        <v>17.96</v>
      </c>
      <c r="E97" s="48">
        <v>18.3</v>
      </c>
      <c r="F97" s="48">
        <v>690175</v>
      </c>
      <c r="G97" s="105">
        <f>IFERROR(VLOOKUP($A97,'HPI Partial'!$A$1:$F$347,2,FALSE),"-")</f>
        <v>18.87</v>
      </c>
      <c r="H97" s="105">
        <f>IFERROR(VLOOKUP($A97,'HPI Partial'!$A$1:$F$347,3,FALSE),"-")</f>
        <v>18.899999999999999</v>
      </c>
      <c r="I97" s="105">
        <f>IFERROR(VLOOKUP($A97,'HPI Partial'!$A$1:$F$347,4,FALSE),"-")</f>
        <v>17.96</v>
      </c>
      <c r="J97" s="105">
        <f>IFERROR(VLOOKUP($A97,'HPI Partial'!$A$1:$F$347,5,FALSE),"-")</f>
        <v>18.3</v>
      </c>
      <c r="K97" s="105">
        <f>IFERROR(VLOOKUP($A97,'HPI Partial'!$A$1:$F$347,6,FALSE),"-")</f>
        <v>690175</v>
      </c>
    </row>
    <row r="98" spans="1:11" ht="15" customHeight="1" x14ac:dyDescent="0.2">
      <c r="A98" s="109">
        <v>44230</v>
      </c>
      <c r="B98" s="48">
        <v>18.86</v>
      </c>
      <c r="C98" s="48">
        <v>19.07</v>
      </c>
      <c r="D98" s="48">
        <v>18.352</v>
      </c>
      <c r="E98" s="48">
        <v>18.87</v>
      </c>
      <c r="F98" s="48">
        <v>524687</v>
      </c>
      <c r="G98" s="105">
        <f>IFERROR(VLOOKUP($A98,'HPI Partial'!$A$1:$F$347,2,FALSE),"-")</f>
        <v>18.86</v>
      </c>
      <c r="H98" s="105">
        <f>IFERROR(VLOOKUP($A98,'HPI Partial'!$A$1:$F$347,3,FALSE),"-")</f>
        <v>19.07</v>
      </c>
      <c r="I98" s="105">
        <f>IFERROR(VLOOKUP($A98,'HPI Partial'!$A$1:$F$347,4,FALSE),"-")</f>
        <v>18.352</v>
      </c>
      <c r="J98" s="105">
        <f>IFERROR(VLOOKUP($A98,'HPI Partial'!$A$1:$F$347,5,FALSE),"-")</f>
        <v>18.87</v>
      </c>
      <c r="K98" s="105">
        <f>IFERROR(VLOOKUP($A98,'HPI Partial'!$A$1:$F$347,6,FALSE),"-")</f>
        <v>524687</v>
      </c>
    </row>
    <row r="99" spans="1:11" ht="15" customHeight="1" x14ac:dyDescent="0.2">
      <c r="A99" s="109">
        <v>44229</v>
      </c>
      <c r="B99" s="48">
        <v>19.88</v>
      </c>
      <c r="C99" s="48">
        <v>19.973800000000001</v>
      </c>
      <c r="D99" s="48">
        <v>18.440000000000001</v>
      </c>
      <c r="E99" s="48">
        <v>18.8</v>
      </c>
      <c r="F99" s="48">
        <v>876324</v>
      </c>
      <c r="G99" s="105">
        <f>IFERROR(VLOOKUP($A99,'HPI Partial'!$A$1:$F$347,2,FALSE),"-")</f>
        <v>19.88</v>
      </c>
      <c r="H99" s="105">
        <f>IFERROR(VLOOKUP($A99,'HPI Partial'!$A$1:$F$347,3,FALSE),"-")</f>
        <v>19.973800000000001</v>
      </c>
      <c r="I99" s="105">
        <f>IFERROR(VLOOKUP($A99,'HPI Partial'!$A$1:$F$347,4,FALSE),"-")</f>
        <v>18.440000000000001</v>
      </c>
      <c r="J99" s="105">
        <f>IFERROR(VLOOKUP($A99,'HPI Partial'!$A$1:$F$347,5,FALSE),"-")</f>
        <v>18.8</v>
      </c>
      <c r="K99" s="105">
        <f>IFERROR(VLOOKUP($A99,'HPI Partial'!$A$1:$F$347,6,FALSE),"-")</f>
        <v>876324</v>
      </c>
    </row>
    <row r="100" spans="1:11" ht="15" customHeight="1" x14ac:dyDescent="0.2">
      <c r="A100" s="109">
        <v>44228</v>
      </c>
      <c r="B100" s="48">
        <v>19.27</v>
      </c>
      <c r="C100" s="48">
        <v>19.850000000000001</v>
      </c>
      <c r="D100" s="48">
        <v>18.760000000000002</v>
      </c>
      <c r="E100" s="48">
        <v>19.73</v>
      </c>
      <c r="F100" s="48">
        <v>812137</v>
      </c>
      <c r="G100" s="105">
        <f>IFERROR(VLOOKUP($A100,'HPI Partial'!$A$1:$F$347,2,FALSE),"-")</f>
        <v>19.27</v>
      </c>
      <c r="H100" s="105">
        <f>IFERROR(VLOOKUP($A100,'HPI Partial'!$A$1:$F$347,3,FALSE),"-")</f>
        <v>19.850000000000001</v>
      </c>
      <c r="I100" s="105">
        <f>IFERROR(VLOOKUP($A100,'HPI Partial'!$A$1:$F$347,4,FALSE),"-")</f>
        <v>18.760000000000002</v>
      </c>
      <c r="J100" s="105">
        <f>IFERROR(VLOOKUP($A100,'HPI Partial'!$A$1:$F$347,5,FALSE),"-")</f>
        <v>19.73</v>
      </c>
      <c r="K100" s="105">
        <f>IFERROR(VLOOKUP($A100,'HPI Partial'!$A$1:$F$347,6,FALSE),"-")</f>
        <v>812137</v>
      </c>
    </row>
    <row r="101" spans="1:11" ht="15" customHeight="1" x14ac:dyDescent="0.2">
      <c r="A101" s="109">
        <v>44225</v>
      </c>
      <c r="B101" s="48">
        <v>19.170000000000002</v>
      </c>
      <c r="C101" s="48">
        <v>19.739999999999998</v>
      </c>
      <c r="D101" s="48">
        <v>18.75</v>
      </c>
      <c r="E101" s="48">
        <v>18.899999999999999</v>
      </c>
      <c r="F101" s="48">
        <v>678163</v>
      </c>
      <c r="G101" s="105">
        <f>IFERROR(VLOOKUP($A101,'HPI Partial'!$A$1:$F$347,2,FALSE),"-")</f>
        <v>19.170000000000002</v>
      </c>
      <c r="H101" s="105">
        <f>IFERROR(VLOOKUP($A101,'HPI Partial'!$A$1:$F$347,3,FALSE),"-")</f>
        <v>19.739999999999998</v>
      </c>
      <c r="I101" s="105">
        <f>IFERROR(VLOOKUP($A101,'HPI Partial'!$A$1:$F$347,4,FALSE),"-")</f>
        <v>18.75</v>
      </c>
      <c r="J101" s="105">
        <f>IFERROR(VLOOKUP($A101,'HPI Partial'!$A$1:$F$347,5,FALSE),"-")</f>
        <v>18.899999999999999</v>
      </c>
      <c r="K101" s="105">
        <f>IFERROR(VLOOKUP($A101,'HPI Partial'!$A$1:$F$347,6,FALSE),"-")</f>
        <v>678163</v>
      </c>
    </row>
    <row r="102" spans="1:11" ht="15" customHeight="1" x14ac:dyDescent="0.2">
      <c r="A102" s="109">
        <v>44224</v>
      </c>
      <c r="B102" s="48">
        <v>19.53</v>
      </c>
      <c r="C102" s="48">
        <v>19.96</v>
      </c>
      <c r="D102" s="48">
        <v>19.03</v>
      </c>
      <c r="E102" s="48">
        <v>19.329999999999998</v>
      </c>
      <c r="F102" s="48">
        <v>1027666</v>
      </c>
      <c r="G102" s="105">
        <f>IFERROR(VLOOKUP($A102,'HPI Partial'!$A$1:$F$347,2,FALSE),"-")</f>
        <v>19.53</v>
      </c>
      <c r="H102" s="105">
        <f>IFERROR(VLOOKUP($A102,'HPI Partial'!$A$1:$F$347,3,FALSE),"-")</f>
        <v>19.96</v>
      </c>
      <c r="I102" s="105">
        <f>IFERROR(VLOOKUP($A102,'HPI Partial'!$A$1:$F$347,4,FALSE),"-")</f>
        <v>19.03</v>
      </c>
      <c r="J102" s="105">
        <f>IFERROR(VLOOKUP($A102,'HPI Partial'!$A$1:$F$347,5,FALSE),"-")</f>
        <v>19.329999999999998</v>
      </c>
      <c r="K102" s="105">
        <f>IFERROR(VLOOKUP($A102,'HPI Partial'!$A$1:$F$347,6,FALSE),"-")</f>
        <v>1027666</v>
      </c>
    </row>
    <row r="103" spans="1:11" ht="15" customHeight="1" x14ac:dyDescent="0.2">
      <c r="A103" s="109">
        <v>44223</v>
      </c>
      <c r="B103" s="48">
        <v>19</v>
      </c>
      <c r="C103" s="48">
        <v>20.206600000000002</v>
      </c>
      <c r="D103" s="48">
        <v>18.64</v>
      </c>
      <c r="E103" s="48">
        <v>19.37</v>
      </c>
      <c r="F103" s="48">
        <v>3285053</v>
      </c>
      <c r="G103" s="105">
        <f>IFERROR(VLOOKUP($A103,'HPI Partial'!$A$1:$F$347,2,FALSE),"-")</f>
        <v>19</v>
      </c>
      <c r="H103" s="105">
        <f>IFERROR(VLOOKUP($A103,'HPI Partial'!$A$1:$F$347,3,FALSE),"-")</f>
        <v>20.206600000000002</v>
      </c>
      <c r="I103" s="105">
        <f>IFERROR(VLOOKUP($A103,'HPI Partial'!$A$1:$F$347,4,FALSE),"-")</f>
        <v>18.64</v>
      </c>
      <c r="J103" s="105">
        <f>IFERROR(VLOOKUP($A103,'HPI Partial'!$A$1:$F$347,5,FALSE),"-")</f>
        <v>19.37</v>
      </c>
      <c r="K103" s="105">
        <f>IFERROR(VLOOKUP($A103,'HPI Partial'!$A$1:$F$347,6,FALSE),"-")</f>
        <v>3285053</v>
      </c>
    </row>
    <row r="104" spans="1:11" ht="15" customHeight="1" x14ac:dyDescent="0.2">
      <c r="A104" s="109">
        <v>44222</v>
      </c>
      <c r="B104" s="48">
        <v>19</v>
      </c>
      <c r="C104" s="48">
        <v>19.07</v>
      </c>
      <c r="D104" s="48">
        <v>18.100000000000001</v>
      </c>
      <c r="E104" s="48">
        <v>18.809999999999999</v>
      </c>
      <c r="F104" s="48">
        <v>1759102</v>
      </c>
      <c r="G104" s="105">
        <f>IFERROR(VLOOKUP($A104,'HPI Partial'!$A$1:$F$347,2,FALSE),"-")</f>
        <v>19</v>
      </c>
      <c r="H104" s="105">
        <f>IFERROR(VLOOKUP($A104,'HPI Partial'!$A$1:$F$347,3,FALSE),"-")</f>
        <v>19.07</v>
      </c>
      <c r="I104" s="105">
        <f>IFERROR(VLOOKUP($A104,'HPI Partial'!$A$1:$F$347,4,FALSE),"-")</f>
        <v>18.100000000000001</v>
      </c>
      <c r="J104" s="105">
        <f>IFERROR(VLOOKUP($A104,'HPI Partial'!$A$1:$F$347,5,FALSE),"-")</f>
        <v>18.809999999999999</v>
      </c>
      <c r="K104" s="105">
        <f>IFERROR(VLOOKUP($A104,'HPI Partial'!$A$1:$F$347,6,FALSE),"-")</f>
        <v>1759102</v>
      </c>
    </row>
    <row r="105" spans="1:11" ht="15" customHeight="1" x14ac:dyDescent="0.2">
      <c r="A105" s="109">
        <v>44221</v>
      </c>
      <c r="B105" s="48">
        <v>18.100000000000001</v>
      </c>
      <c r="C105" s="48">
        <v>19</v>
      </c>
      <c r="D105" s="48">
        <v>18.100000000000001</v>
      </c>
      <c r="E105" s="48">
        <v>18.73</v>
      </c>
      <c r="F105" s="48">
        <v>1040079</v>
      </c>
      <c r="G105" s="105">
        <f>IFERROR(VLOOKUP($A105,'HPI Partial'!$A$1:$F$347,2,FALSE),"-")</f>
        <v>18.100000000000001</v>
      </c>
      <c r="H105" s="105">
        <f>IFERROR(VLOOKUP($A105,'HPI Partial'!$A$1:$F$347,3,FALSE),"-")</f>
        <v>19</v>
      </c>
      <c r="I105" s="105">
        <f>IFERROR(VLOOKUP($A105,'HPI Partial'!$A$1:$F$347,4,FALSE),"-")</f>
        <v>18.100000000000001</v>
      </c>
      <c r="J105" s="105">
        <f>IFERROR(VLOOKUP($A105,'HPI Partial'!$A$1:$F$347,5,FALSE),"-")</f>
        <v>18.73</v>
      </c>
      <c r="K105" s="105">
        <f>IFERROR(VLOOKUP($A105,'HPI Partial'!$A$1:$F$347,6,FALSE),"-")</f>
        <v>1040079</v>
      </c>
    </row>
    <row r="106" spans="1:11" ht="15" customHeight="1" x14ac:dyDescent="0.2">
      <c r="A106" s="109">
        <v>44218</v>
      </c>
      <c r="B106" s="48">
        <v>18.100000000000001</v>
      </c>
      <c r="C106" s="48">
        <v>18.495000000000001</v>
      </c>
      <c r="D106" s="48">
        <v>17.920000000000002</v>
      </c>
      <c r="E106" s="48">
        <v>18.47</v>
      </c>
      <c r="F106" s="48">
        <v>673723</v>
      </c>
      <c r="G106" s="105">
        <f>IFERROR(VLOOKUP($A106,'HPI Partial'!$A$1:$F$347,2,FALSE),"-")</f>
        <v>18.100000000000001</v>
      </c>
      <c r="H106" s="105">
        <f>IFERROR(VLOOKUP($A106,'HPI Partial'!$A$1:$F$347,3,FALSE),"-")</f>
        <v>18.495000000000001</v>
      </c>
      <c r="I106" s="105">
        <f>IFERROR(VLOOKUP($A106,'HPI Partial'!$A$1:$F$347,4,FALSE),"-")</f>
        <v>17.920000000000002</v>
      </c>
      <c r="J106" s="105">
        <f>IFERROR(VLOOKUP($A106,'HPI Partial'!$A$1:$F$347,5,FALSE),"-")</f>
        <v>18.47</v>
      </c>
      <c r="K106" s="105">
        <f>IFERROR(VLOOKUP($A106,'HPI Partial'!$A$1:$F$347,6,FALSE),"-")</f>
        <v>673723</v>
      </c>
    </row>
    <row r="107" spans="1:11" ht="15" customHeight="1" x14ac:dyDescent="0.2">
      <c r="A107" s="109">
        <v>44217</v>
      </c>
      <c r="B107" s="48">
        <v>18.690000000000001</v>
      </c>
      <c r="C107" s="48">
        <v>18.690000000000001</v>
      </c>
      <c r="D107" s="48">
        <v>18.13</v>
      </c>
      <c r="E107" s="48">
        <v>18.3</v>
      </c>
      <c r="F107" s="48">
        <v>445484</v>
      </c>
      <c r="G107" s="105">
        <f>IFERROR(VLOOKUP($A107,'HPI Partial'!$A$1:$F$347,2,FALSE),"-")</f>
        <v>18.690000000000001</v>
      </c>
      <c r="H107" s="105">
        <f>IFERROR(VLOOKUP($A107,'HPI Partial'!$A$1:$F$347,3,FALSE),"-")</f>
        <v>18.690000000000001</v>
      </c>
      <c r="I107" s="105">
        <f>IFERROR(VLOOKUP($A107,'HPI Partial'!$A$1:$F$347,4,FALSE),"-")</f>
        <v>18.13</v>
      </c>
      <c r="J107" s="105">
        <f>IFERROR(VLOOKUP($A107,'HPI Partial'!$A$1:$F$347,5,FALSE),"-")</f>
        <v>18.3</v>
      </c>
      <c r="K107" s="105">
        <f>IFERROR(VLOOKUP($A107,'HPI Partial'!$A$1:$F$347,6,FALSE),"-")</f>
        <v>445484</v>
      </c>
    </row>
    <row r="108" spans="1:11" ht="15" customHeight="1" x14ac:dyDescent="0.2">
      <c r="A108" s="109">
        <v>44216</v>
      </c>
      <c r="B108" s="48">
        <v>18.649999999999999</v>
      </c>
      <c r="C108" s="48">
        <v>18.940000000000001</v>
      </c>
      <c r="D108" s="48">
        <v>18.440000000000001</v>
      </c>
      <c r="E108" s="48">
        <v>18.62</v>
      </c>
      <c r="F108" s="48">
        <v>573272</v>
      </c>
      <c r="G108" s="105">
        <f>IFERROR(VLOOKUP($A108,'HPI Partial'!$A$1:$F$347,2,FALSE),"-")</f>
        <v>18.649999999999999</v>
      </c>
      <c r="H108" s="105">
        <f>IFERROR(VLOOKUP($A108,'HPI Partial'!$A$1:$F$347,3,FALSE),"-")</f>
        <v>18.940000000000001</v>
      </c>
      <c r="I108" s="105">
        <f>IFERROR(VLOOKUP($A108,'HPI Partial'!$A$1:$F$347,4,FALSE),"-")</f>
        <v>18.440000000000001</v>
      </c>
      <c r="J108" s="105">
        <f>IFERROR(VLOOKUP($A108,'HPI Partial'!$A$1:$F$347,5,FALSE),"-")</f>
        <v>18.62</v>
      </c>
      <c r="K108" s="105">
        <f>IFERROR(VLOOKUP($A108,'HPI Partial'!$A$1:$F$347,6,FALSE),"-")</f>
        <v>573272</v>
      </c>
    </row>
    <row r="109" spans="1:11" ht="15" customHeight="1" x14ac:dyDescent="0.2">
      <c r="A109" s="109">
        <v>44215</v>
      </c>
      <c r="B109" s="48">
        <v>18.63</v>
      </c>
      <c r="C109" s="48">
        <v>19</v>
      </c>
      <c r="D109" s="48">
        <v>18.37</v>
      </c>
      <c r="E109" s="48">
        <v>18.559999999999999</v>
      </c>
      <c r="F109" s="48">
        <v>529165</v>
      </c>
      <c r="G109" s="105">
        <f>IFERROR(VLOOKUP($A109,'HPI Partial'!$A$1:$F$347,2,FALSE),"-")</f>
        <v>18.63</v>
      </c>
      <c r="H109" s="105">
        <f>IFERROR(VLOOKUP($A109,'HPI Partial'!$A$1:$F$347,3,FALSE),"-")</f>
        <v>19</v>
      </c>
      <c r="I109" s="105">
        <f>IFERROR(VLOOKUP($A109,'HPI Partial'!$A$1:$F$347,4,FALSE),"-")</f>
        <v>18.37</v>
      </c>
      <c r="J109" s="105">
        <f>IFERROR(VLOOKUP($A109,'HPI Partial'!$A$1:$F$347,5,FALSE),"-")</f>
        <v>18.559999999999999</v>
      </c>
      <c r="K109" s="105">
        <f>IFERROR(VLOOKUP($A109,'HPI Partial'!$A$1:$F$347,6,FALSE),"-")</f>
        <v>529165</v>
      </c>
    </row>
    <row r="110" spans="1:11" ht="15" customHeight="1" x14ac:dyDescent="0.2">
      <c r="A110" s="109">
        <v>44211</v>
      </c>
      <c r="B110" s="48">
        <v>18.649999999999999</v>
      </c>
      <c r="C110" s="48">
        <v>18.829999999999998</v>
      </c>
      <c r="D110" s="48">
        <v>18.21</v>
      </c>
      <c r="E110" s="48">
        <v>18.34</v>
      </c>
      <c r="F110" s="48">
        <v>429636</v>
      </c>
      <c r="G110" s="105">
        <f>IFERROR(VLOOKUP($A110,'HPI Partial'!$A$1:$F$347,2,FALSE),"-")</f>
        <v>18.649999999999999</v>
      </c>
      <c r="H110" s="105">
        <f>IFERROR(VLOOKUP($A110,'HPI Partial'!$A$1:$F$347,3,FALSE),"-")</f>
        <v>18.829999999999998</v>
      </c>
      <c r="I110" s="105">
        <f>IFERROR(VLOOKUP($A110,'HPI Partial'!$A$1:$F$347,4,FALSE),"-")</f>
        <v>18.21</v>
      </c>
      <c r="J110" s="105">
        <f>IFERROR(VLOOKUP($A110,'HPI Partial'!$A$1:$F$347,5,FALSE),"-")</f>
        <v>18.34</v>
      </c>
      <c r="K110" s="105">
        <f>IFERROR(VLOOKUP($A110,'HPI Partial'!$A$1:$F$347,6,FALSE),"-")</f>
        <v>429636</v>
      </c>
    </row>
    <row r="111" spans="1:11" ht="15" customHeight="1" x14ac:dyDescent="0.2">
      <c r="A111" s="109">
        <v>44210</v>
      </c>
      <c r="B111" s="48">
        <v>18.149999999999999</v>
      </c>
      <c r="C111" s="48">
        <v>19</v>
      </c>
      <c r="D111" s="48">
        <v>18.03</v>
      </c>
      <c r="E111" s="48">
        <v>18.93</v>
      </c>
      <c r="F111" s="48">
        <v>718543</v>
      </c>
      <c r="G111" s="105">
        <f>IFERROR(VLOOKUP($A111,'HPI Partial'!$A$1:$F$347,2,FALSE),"-")</f>
        <v>18.149999999999999</v>
      </c>
      <c r="H111" s="105">
        <f>IFERROR(VLOOKUP($A111,'HPI Partial'!$A$1:$F$347,3,FALSE),"-")</f>
        <v>19</v>
      </c>
      <c r="I111" s="105">
        <f>IFERROR(VLOOKUP($A111,'HPI Partial'!$A$1:$F$347,4,FALSE),"-")</f>
        <v>18.03</v>
      </c>
      <c r="J111" s="105">
        <f>IFERROR(VLOOKUP($A111,'HPI Partial'!$A$1:$F$347,5,FALSE),"-")</f>
        <v>18.93</v>
      </c>
      <c r="K111" s="105">
        <f>IFERROR(VLOOKUP($A111,'HPI Partial'!$A$1:$F$347,6,FALSE),"-")</f>
        <v>718543</v>
      </c>
    </row>
    <row r="112" spans="1:11" ht="15" customHeight="1" x14ac:dyDescent="0.2">
      <c r="A112" s="109">
        <v>44209</v>
      </c>
      <c r="B112" s="48">
        <v>18.21</v>
      </c>
      <c r="C112" s="48">
        <v>18.465</v>
      </c>
      <c r="D112" s="48">
        <v>17.61</v>
      </c>
      <c r="E112" s="48">
        <v>18.14</v>
      </c>
      <c r="F112" s="48">
        <v>548046</v>
      </c>
      <c r="G112" s="105">
        <f>IFERROR(VLOOKUP($A112,'HPI Partial'!$A$1:$F$347,2,FALSE),"-")</f>
        <v>18.21</v>
      </c>
      <c r="H112" s="105">
        <f>IFERROR(VLOOKUP($A112,'HPI Partial'!$A$1:$F$347,3,FALSE),"-")</f>
        <v>18.465</v>
      </c>
      <c r="I112" s="105">
        <f>IFERROR(VLOOKUP($A112,'HPI Partial'!$A$1:$F$347,4,FALSE),"-")</f>
        <v>17.61</v>
      </c>
      <c r="J112" s="105">
        <f>IFERROR(VLOOKUP($A112,'HPI Partial'!$A$1:$F$347,5,FALSE),"-")</f>
        <v>18.14</v>
      </c>
      <c r="K112" s="105">
        <f>IFERROR(VLOOKUP($A112,'HPI Partial'!$A$1:$F$347,6,FALSE),"-")</f>
        <v>548046</v>
      </c>
    </row>
    <row r="113" spans="1:11" ht="15" customHeight="1" x14ac:dyDescent="0.2">
      <c r="A113" s="109">
        <v>44208</v>
      </c>
      <c r="B113" s="48">
        <v>18.010000000000002</v>
      </c>
      <c r="C113" s="48">
        <v>18.43</v>
      </c>
      <c r="D113" s="48">
        <v>17.97</v>
      </c>
      <c r="E113" s="48">
        <v>18.2</v>
      </c>
      <c r="F113" s="48">
        <v>966973</v>
      </c>
      <c r="G113" s="105">
        <f>IFERROR(VLOOKUP($A113,'HPI Partial'!$A$1:$F$347,2,FALSE),"-")</f>
        <v>18.010000000000002</v>
      </c>
      <c r="H113" s="105">
        <f>IFERROR(VLOOKUP($A113,'HPI Partial'!$A$1:$F$347,3,FALSE),"-")</f>
        <v>18.43</v>
      </c>
      <c r="I113" s="105">
        <f>IFERROR(VLOOKUP($A113,'HPI Partial'!$A$1:$F$347,4,FALSE),"-")</f>
        <v>17.97</v>
      </c>
      <c r="J113" s="105">
        <f>IFERROR(VLOOKUP($A113,'HPI Partial'!$A$1:$F$347,5,FALSE),"-")</f>
        <v>18.2</v>
      </c>
      <c r="K113" s="105">
        <f>IFERROR(VLOOKUP($A113,'HPI Partial'!$A$1:$F$347,6,FALSE),"-")</f>
        <v>966973</v>
      </c>
    </row>
    <row r="114" spans="1:11" ht="15" customHeight="1" x14ac:dyDescent="0.2">
      <c r="A114" s="109">
        <v>44207</v>
      </c>
      <c r="B114" s="48">
        <v>18.03</v>
      </c>
      <c r="C114" s="48">
        <v>18.36</v>
      </c>
      <c r="D114" s="48">
        <v>17.84</v>
      </c>
      <c r="E114" s="48">
        <v>17.97</v>
      </c>
      <c r="F114" s="48">
        <v>744050</v>
      </c>
      <c r="G114" s="105">
        <f>IFERROR(VLOOKUP($A114,'HPI Partial'!$A$1:$F$347,2,FALSE),"-")</f>
        <v>18.03</v>
      </c>
      <c r="H114" s="105">
        <f>IFERROR(VLOOKUP($A114,'HPI Partial'!$A$1:$F$347,3,FALSE),"-")</f>
        <v>18.36</v>
      </c>
      <c r="I114" s="105">
        <f>IFERROR(VLOOKUP($A114,'HPI Partial'!$A$1:$F$347,4,FALSE),"-")</f>
        <v>17.84</v>
      </c>
      <c r="J114" s="105">
        <f>IFERROR(VLOOKUP($A114,'HPI Partial'!$A$1:$F$347,5,FALSE),"-")</f>
        <v>17.97</v>
      </c>
      <c r="K114" s="105">
        <f>IFERROR(VLOOKUP($A114,'HPI Partial'!$A$1:$F$347,6,FALSE),"-")</f>
        <v>744050</v>
      </c>
    </row>
    <row r="115" spans="1:11" ht="15" customHeight="1" x14ac:dyDescent="0.2">
      <c r="A115" s="109">
        <v>44204</v>
      </c>
      <c r="B115" s="48">
        <v>18.18</v>
      </c>
      <c r="C115" s="48">
        <v>18.329999999999998</v>
      </c>
      <c r="D115" s="48">
        <v>17.850000000000001</v>
      </c>
      <c r="E115" s="48">
        <v>18.28</v>
      </c>
      <c r="F115" s="48">
        <v>1017692</v>
      </c>
      <c r="G115" s="105">
        <f>IFERROR(VLOOKUP($A115,'HPI Partial'!$A$1:$F$347,2,FALSE),"-")</f>
        <v>18.18</v>
      </c>
      <c r="H115" s="105">
        <f>IFERROR(VLOOKUP($A115,'HPI Partial'!$A$1:$F$347,3,FALSE),"-")</f>
        <v>18.329999999999998</v>
      </c>
      <c r="I115" s="105">
        <f>IFERROR(VLOOKUP($A115,'HPI Partial'!$A$1:$F$347,4,FALSE),"-")</f>
        <v>17.850000000000001</v>
      </c>
      <c r="J115" s="105">
        <f>IFERROR(VLOOKUP($A115,'HPI Partial'!$A$1:$F$347,5,FALSE),"-")</f>
        <v>18.28</v>
      </c>
      <c r="K115" s="105">
        <f>IFERROR(VLOOKUP($A115,'HPI Partial'!$A$1:$F$347,6,FALSE),"-")</f>
        <v>1017692</v>
      </c>
    </row>
    <row r="116" spans="1:11" ht="15" customHeight="1" x14ac:dyDescent="0.2">
      <c r="A116" s="109">
        <v>44203</v>
      </c>
      <c r="B116" s="48">
        <v>18.75</v>
      </c>
      <c r="C116" s="48">
        <v>19.2</v>
      </c>
      <c r="D116" s="48">
        <v>18.04</v>
      </c>
      <c r="E116" s="48">
        <v>18.100000000000001</v>
      </c>
      <c r="F116" s="48">
        <v>740237</v>
      </c>
      <c r="G116" s="105">
        <f>IFERROR(VLOOKUP($A116,'HPI Partial'!$A$1:$F$347,2,FALSE),"-")</f>
        <v>18.75</v>
      </c>
      <c r="H116" s="105">
        <f>IFERROR(VLOOKUP($A116,'HPI Partial'!$A$1:$F$347,3,FALSE),"-")</f>
        <v>19.2</v>
      </c>
      <c r="I116" s="105">
        <f>IFERROR(VLOOKUP($A116,'HPI Partial'!$A$1:$F$347,4,FALSE),"-")</f>
        <v>18.04</v>
      </c>
      <c r="J116" s="105">
        <f>IFERROR(VLOOKUP($A116,'HPI Partial'!$A$1:$F$347,5,FALSE),"-")</f>
        <v>18.100000000000001</v>
      </c>
      <c r="K116" s="105">
        <f>IFERROR(VLOOKUP($A116,'HPI Partial'!$A$1:$F$347,6,FALSE),"-")</f>
        <v>740237</v>
      </c>
    </row>
    <row r="117" spans="1:11" ht="15" customHeight="1" x14ac:dyDescent="0.2">
      <c r="A117" s="109">
        <v>44202</v>
      </c>
      <c r="B117" s="48">
        <v>18.559999999999999</v>
      </c>
      <c r="C117" s="48">
        <v>19.05</v>
      </c>
      <c r="D117" s="48">
        <v>18.399999999999999</v>
      </c>
      <c r="E117" s="48">
        <v>18.55</v>
      </c>
      <c r="F117" s="48">
        <v>991231</v>
      </c>
      <c r="G117" s="105">
        <f>IFERROR(VLOOKUP($A117,'HPI Partial'!$A$1:$F$347,2,FALSE),"-")</f>
        <v>18.559999999999999</v>
      </c>
      <c r="H117" s="105">
        <f>IFERROR(VLOOKUP($A117,'HPI Partial'!$A$1:$F$347,3,FALSE),"-")</f>
        <v>19.05</v>
      </c>
      <c r="I117" s="105">
        <f>IFERROR(VLOOKUP($A117,'HPI Partial'!$A$1:$F$347,4,FALSE),"-")</f>
        <v>18.399999999999999</v>
      </c>
      <c r="J117" s="105">
        <f>IFERROR(VLOOKUP($A117,'HPI Partial'!$A$1:$F$347,5,FALSE),"-")</f>
        <v>18.55</v>
      </c>
      <c r="K117" s="105">
        <f>IFERROR(VLOOKUP($A117,'HPI Partial'!$A$1:$F$347,6,FALSE),"-")</f>
        <v>991231</v>
      </c>
    </row>
    <row r="118" spans="1:11" ht="15" customHeight="1" x14ac:dyDescent="0.2">
      <c r="A118" s="109">
        <v>44201</v>
      </c>
      <c r="B118" s="48">
        <v>17.47</v>
      </c>
      <c r="C118" s="48">
        <v>18.600000000000001</v>
      </c>
      <c r="D118" s="48">
        <v>17.420100000000001</v>
      </c>
      <c r="E118" s="48">
        <v>18.170000000000002</v>
      </c>
      <c r="F118" s="48">
        <v>1041835</v>
      </c>
      <c r="G118" s="105">
        <f>IFERROR(VLOOKUP($A118,'HPI Partial'!$A$1:$F$347,2,FALSE),"-")</f>
        <v>17.47</v>
      </c>
      <c r="H118" s="105">
        <f>IFERROR(VLOOKUP($A118,'HPI Partial'!$A$1:$F$347,3,FALSE),"-")</f>
        <v>18.600000000000001</v>
      </c>
      <c r="I118" s="105">
        <f>IFERROR(VLOOKUP($A118,'HPI Partial'!$A$1:$F$347,4,FALSE),"-")</f>
        <v>17.420100000000001</v>
      </c>
      <c r="J118" s="105">
        <f>IFERROR(VLOOKUP($A118,'HPI Partial'!$A$1:$F$347,5,FALSE),"-")</f>
        <v>18.170000000000002</v>
      </c>
      <c r="K118" s="105">
        <f>IFERROR(VLOOKUP($A118,'HPI Partial'!$A$1:$F$347,6,FALSE),"-")</f>
        <v>1041835</v>
      </c>
    </row>
    <row r="119" spans="1:11" ht="15" customHeight="1" x14ac:dyDescent="0.2">
      <c r="A119" s="109">
        <v>44200</v>
      </c>
      <c r="B119" s="48">
        <v>18.079999999999998</v>
      </c>
      <c r="C119" s="48">
        <v>18.209900000000001</v>
      </c>
      <c r="D119" s="48">
        <v>17.11</v>
      </c>
      <c r="E119" s="48">
        <v>17.600000000000001</v>
      </c>
      <c r="F119" s="48">
        <v>970576</v>
      </c>
      <c r="G119" s="105">
        <f>IFERROR(VLOOKUP($A119,'HPI Partial'!$A$1:$F$347,2,FALSE),"-")</f>
        <v>18.079999999999998</v>
      </c>
      <c r="H119" s="105">
        <f>IFERROR(VLOOKUP($A119,'HPI Partial'!$A$1:$F$347,3,FALSE),"-")</f>
        <v>18.209900000000001</v>
      </c>
      <c r="I119" s="105">
        <f>IFERROR(VLOOKUP($A119,'HPI Partial'!$A$1:$F$347,4,FALSE),"-")</f>
        <v>17.11</v>
      </c>
      <c r="J119" s="105">
        <f>IFERROR(VLOOKUP($A119,'HPI Partial'!$A$1:$F$347,5,FALSE),"-")</f>
        <v>17.600000000000001</v>
      </c>
      <c r="K119" s="105">
        <f>IFERROR(VLOOKUP($A119,'HPI Partial'!$A$1:$F$347,6,FALSE),"-")</f>
        <v>970576</v>
      </c>
    </row>
    <row r="120" spans="1:11" ht="15" customHeight="1" x14ac:dyDescent="0.2">
      <c r="A120" s="109">
        <v>44196</v>
      </c>
      <c r="B120" s="48">
        <v>18.670000000000002</v>
      </c>
      <c r="C120" s="48">
        <v>18.670000000000002</v>
      </c>
      <c r="D120" s="48">
        <v>18.02</v>
      </c>
      <c r="E120" s="48">
        <v>18.02</v>
      </c>
      <c r="F120" s="48">
        <v>721999</v>
      </c>
      <c r="G120" s="105">
        <f>IFERROR(VLOOKUP($A120,'HPI Partial'!$A$1:$F$347,2,FALSE),"-")</f>
        <v>18.670000000000002</v>
      </c>
      <c r="H120" s="105">
        <f>IFERROR(VLOOKUP($A120,'HPI Partial'!$A$1:$F$347,3,FALSE),"-")</f>
        <v>18.670000000000002</v>
      </c>
      <c r="I120" s="105">
        <f>IFERROR(VLOOKUP($A120,'HPI Partial'!$A$1:$F$347,4,FALSE),"-")</f>
        <v>18.02</v>
      </c>
      <c r="J120" s="105">
        <f>IFERROR(VLOOKUP($A120,'HPI Partial'!$A$1:$F$347,5,FALSE),"-")</f>
        <v>18.02</v>
      </c>
      <c r="K120" s="105">
        <f>IFERROR(VLOOKUP($A120,'HPI Partial'!$A$1:$F$347,6,FALSE),"-")</f>
        <v>721999</v>
      </c>
    </row>
    <row r="121" spans="1:11" ht="15" customHeight="1" x14ac:dyDescent="0.2">
      <c r="A121" s="109">
        <v>44195</v>
      </c>
      <c r="B121" s="48">
        <v>18</v>
      </c>
      <c r="C121" s="48">
        <v>18.87</v>
      </c>
      <c r="D121" s="48">
        <v>17.95</v>
      </c>
      <c r="E121" s="48">
        <v>18.45</v>
      </c>
      <c r="F121" s="48">
        <v>1264790</v>
      </c>
      <c r="G121" s="105">
        <f>IFERROR(VLOOKUP($A121,'HPI Partial'!$A$1:$F$347,2,FALSE),"-")</f>
        <v>18</v>
      </c>
      <c r="H121" s="105">
        <f>IFERROR(VLOOKUP($A121,'HPI Partial'!$A$1:$F$347,3,FALSE),"-")</f>
        <v>18.87</v>
      </c>
      <c r="I121" s="105">
        <f>IFERROR(VLOOKUP($A121,'HPI Partial'!$A$1:$F$347,4,FALSE),"-")</f>
        <v>17.95</v>
      </c>
      <c r="J121" s="105">
        <f>IFERROR(VLOOKUP($A121,'HPI Partial'!$A$1:$F$347,5,FALSE),"-")</f>
        <v>18.45</v>
      </c>
      <c r="K121" s="105">
        <f>IFERROR(VLOOKUP($A121,'HPI Partial'!$A$1:$F$347,6,FALSE),"-")</f>
        <v>1264790</v>
      </c>
    </row>
    <row r="122" spans="1:11" ht="15" customHeight="1" x14ac:dyDescent="0.2">
      <c r="A122" s="109">
        <v>44194</v>
      </c>
      <c r="B122" s="48">
        <v>18.03</v>
      </c>
      <c r="C122" s="48">
        <v>18.52</v>
      </c>
      <c r="D122" s="48">
        <v>17.64</v>
      </c>
      <c r="E122" s="48">
        <v>17.850000000000001</v>
      </c>
      <c r="F122" s="48">
        <v>2286089</v>
      </c>
      <c r="G122" s="105">
        <f>IFERROR(VLOOKUP($A122,'HPI Partial'!$A$1:$F$347,2,FALSE),"-")</f>
        <v>18.03</v>
      </c>
      <c r="H122" s="105">
        <f>IFERROR(VLOOKUP($A122,'HPI Partial'!$A$1:$F$347,3,FALSE),"-")</f>
        <v>18.52</v>
      </c>
      <c r="I122" s="105">
        <f>IFERROR(VLOOKUP($A122,'HPI Partial'!$A$1:$F$347,4,FALSE),"-")</f>
        <v>17.64</v>
      </c>
      <c r="J122" s="105">
        <f>IFERROR(VLOOKUP($A122,'HPI Partial'!$A$1:$F$347,5,FALSE),"-")</f>
        <v>17.850000000000001</v>
      </c>
      <c r="K122" s="105">
        <f>IFERROR(VLOOKUP($A122,'HPI Partial'!$A$1:$F$347,6,FALSE),"-")</f>
        <v>2286089</v>
      </c>
    </row>
    <row r="123" spans="1:11" ht="15" customHeight="1" x14ac:dyDescent="0.2">
      <c r="A123" s="109">
        <v>44193</v>
      </c>
      <c r="B123" s="48">
        <v>17.2</v>
      </c>
      <c r="C123" s="48">
        <v>17.88</v>
      </c>
      <c r="D123" s="48">
        <v>17.07</v>
      </c>
      <c r="E123" s="48">
        <v>17.7</v>
      </c>
      <c r="F123" s="48">
        <v>1357484</v>
      </c>
      <c r="G123" s="105">
        <f>IFERROR(VLOOKUP($A123,'HPI Partial'!$A$1:$F$347,2,FALSE),"-")</f>
        <v>17.2</v>
      </c>
      <c r="H123" s="105">
        <f>IFERROR(VLOOKUP($A123,'HPI Partial'!$A$1:$F$347,3,FALSE),"-")</f>
        <v>17.88</v>
      </c>
      <c r="I123" s="105">
        <f>IFERROR(VLOOKUP($A123,'HPI Partial'!$A$1:$F$347,4,FALSE),"-")</f>
        <v>17.07</v>
      </c>
      <c r="J123" s="105">
        <f>IFERROR(VLOOKUP($A123,'HPI Partial'!$A$1:$F$347,5,FALSE),"-")</f>
        <v>17.7</v>
      </c>
      <c r="K123" s="105">
        <f>IFERROR(VLOOKUP($A123,'HPI Partial'!$A$1:$F$347,6,FALSE),"-")</f>
        <v>1357484</v>
      </c>
    </row>
    <row r="124" spans="1:11" ht="15" customHeight="1" x14ac:dyDescent="0.2">
      <c r="A124" s="109">
        <v>44189</v>
      </c>
      <c r="B124" s="48">
        <v>16.850000000000001</v>
      </c>
      <c r="C124" s="48">
        <v>17.079999999999998</v>
      </c>
      <c r="D124" s="48">
        <v>16.64</v>
      </c>
      <c r="E124" s="48">
        <v>17.010000000000002</v>
      </c>
      <c r="F124" s="48">
        <v>731111</v>
      </c>
      <c r="G124" s="105">
        <f>IFERROR(VLOOKUP($A124,'HPI Partial'!$A$1:$F$347,2,FALSE),"-")</f>
        <v>16.850000000000001</v>
      </c>
      <c r="H124" s="105">
        <f>IFERROR(VLOOKUP($A124,'HPI Partial'!$A$1:$F$347,3,FALSE),"-")</f>
        <v>17.079999999999998</v>
      </c>
      <c r="I124" s="105">
        <f>IFERROR(VLOOKUP($A124,'HPI Partial'!$A$1:$F$347,4,FALSE),"-")</f>
        <v>16.64</v>
      </c>
      <c r="J124" s="105">
        <f>IFERROR(VLOOKUP($A124,'HPI Partial'!$A$1:$F$347,5,FALSE),"-")</f>
        <v>17.010000000000002</v>
      </c>
      <c r="K124" s="105">
        <f>IFERROR(VLOOKUP($A124,'HPI Partial'!$A$1:$F$347,6,FALSE),"-")</f>
        <v>731111</v>
      </c>
    </row>
    <row r="125" spans="1:11" ht="15" customHeight="1" x14ac:dyDescent="0.2">
      <c r="A125" s="109">
        <v>44188</v>
      </c>
      <c r="B125" s="48">
        <v>16.29</v>
      </c>
      <c r="C125" s="48">
        <v>17.11</v>
      </c>
      <c r="D125" s="48">
        <v>16.16</v>
      </c>
      <c r="E125" s="48">
        <v>16.920000000000002</v>
      </c>
      <c r="F125" s="48">
        <v>732218</v>
      </c>
      <c r="G125" s="105">
        <f>IFERROR(VLOOKUP($A125,'HPI Partial'!$A$1:$F$347,2,FALSE),"-")</f>
        <v>16.29</v>
      </c>
      <c r="H125" s="105">
        <f>IFERROR(VLOOKUP($A125,'HPI Partial'!$A$1:$F$347,3,FALSE),"-")</f>
        <v>17.11</v>
      </c>
      <c r="I125" s="105">
        <f>IFERROR(VLOOKUP($A125,'HPI Partial'!$A$1:$F$347,4,FALSE),"-")</f>
        <v>16.16</v>
      </c>
      <c r="J125" s="105">
        <f>IFERROR(VLOOKUP($A125,'HPI Partial'!$A$1:$F$347,5,FALSE),"-")</f>
        <v>16.920000000000002</v>
      </c>
      <c r="K125" s="105">
        <f>IFERROR(VLOOKUP($A125,'HPI Partial'!$A$1:$F$347,6,FALSE),"-")</f>
        <v>732218</v>
      </c>
    </row>
    <row r="126" spans="1:11" ht="15" customHeight="1" x14ac:dyDescent="0.2">
      <c r="A126" s="109">
        <v>44187</v>
      </c>
      <c r="B126" s="48">
        <v>15.81</v>
      </c>
      <c r="C126" s="48">
        <v>16.16</v>
      </c>
      <c r="D126" s="48">
        <v>15.75</v>
      </c>
      <c r="E126" s="48">
        <v>16.03</v>
      </c>
      <c r="F126" s="48">
        <v>858692</v>
      </c>
      <c r="G126" s="105">
        <f>IFERROR(VLOOKUP($A126,'HPI Partial'!$A$1:$F$347,2,FALSE),"-")</f>
        <v>15.81</v>
      </c>
      <c r="H126" s="105">
        <f>IFERROR(VLOOKUP($A126,'HPI Partial'!$A$1:$F$347,3,FALSE),"-")</f>
        <v>16.16</v>
      </c>
      <c r="I126" s="105">
        <f>IFERROR(VLOOKUP($A126,'HPI Partial'!$A$1:$F$347,4,FALSE),"-")</f>
        <v>15.75</v>
      </c>
      <c r="J126" s="105">
        <f>IFERROR(VLOOKUP($A126,'HPI Partial'!$A$1:$F$347,5,FALSE),"-")</f>
        <v>16.03</v>
      </c>
      <c r="K126" s="105">
        <f>IFERROR(VLOOKUP($A126,'HPI Partial'!$A$1:$F$347,6,FALSE),"-")</f>
        <v>858692</v>
      </c>
    </row>
    <row r="127" spans="1:11" ht="15" customHeight="1" x14ac:dyDescent="0.2">
      <c r="A127" s="109">
        <v>44186</v>
      </c>
      <c r="B127" s="48">
        <v>15.23</v>
      </c>
      <c r="C127" s="48">
        <v>15.88</v>
      </c>
      <c r="D127" s="48">
        <v>15.08</v>
      </c>
      <c r="E127" s="48">
        <v>15.84</v>
      </c>
      <c r="F127" s="48">
        <v>795052</v>
      </c>
      <c r="G127" s="105">
        <f>IFERROR(VLOOKUP($A127,'HPI Partial'!$A$1:$F$347,2,FALSE),"-")</f>
        <v>15.23</v>
      </c>
      <c r="H127" s="105">
        <f>IFERROR(VLOOKUP($A127,'HPI Partial'!$A$1:$F$347,3,FALSE),"-")</f>
        <v>15.88</v>
      </c>
      <c r="I127" s="105">
        <f>IFERROR(VLOOKUP($A127,'HPI Partial'!$A$1:$F$347,4,FALSE),"-")</f>
        <v>15.08</v>
      </c>
      <c r="J127" s="105">
        <f>IFERROR(VLOOKUP($A127,'HPI Partial'!$A$1:$F$347,5,FALSE),"-")</f>
        <v>15.84</v>
      </c>
      <c r="K127" s="105">
        <f>IFERROR(VLOOKUP($A127,'HPI Partial'!$A$1:$F$347,6,FALSE),"-")</f>
        <v>795052</v>
      </c>
    </row>
    <row r="128" spans="1:11" ht="15" customHeight="1" x14ac:dyDescent="0.2">
      <c r="A128" s="109">
        <v>44183</v>
      </c>
      <c r="B128" s="48">
        <v>15.43</v>
      </c>
      <c r="C128" s="48">
        <v>15.83</v>
      </c>
      <c r="D128" s="48">
        <v>15.26</v>
      </c>
      <c r="E128" s="48">
        <v>15.73</v>
      </c>
      <c r="F128" s="48">
        <v>1353977</v>
      </c>
      <c r="G128" s="105">
        <f>IFERROR(VLOOKUP($A128,'HPI Partial'!$A$1:$F$347,2,FALSE),"-")</f>
        <v>15.43</v>
      </c>
      <c r="H128" s="105">
        <f>IFERROR(VLOOKUP($A128,'HPI Partial'!$A$1:$F$347,3,FALSE),"-")</f>
        <v>15.83</v>
      </c>
      <c r="I128" s="105">
        <f>IFERROR(VLOOKUP($A128,'HPI Partial'!$A$1:$F$347,4,FALSE),"-")</f>
        <v>15.26</v>
      </c>
      <c r="J128" s="105">
        <f>IFERROR(VLOOKUP($A128,'HPI Partial'!$A$1:$F$347,5,FALSE),"-")</f>
        <v>15.73</v>
      </c>
      <c r="K128" s="105">
        <f>IFERROR(VLOOKUP($A128,'HPI Partial'!$A$1:$F$347,6,FALSE),"-")</f>
        <v>1353977</v>
      </c>
    </row>
    <row r="129" spans="1:11" ht="15" customHeight="1" x14ac:dyDescent="0.2">
      <c r="A129" s="109">
        <v>44182</v>
      </c>
      <c r="B129" s="48">
        <v>14.98</v>
      </c>
      <c r="C129" s="48">
        <v>15.59</v>
      </c>
      <c r="D129" s="48">
        <v>14.84</v>
      </c>
      <c r="E129" s="48">
        <v>15.4</v>
      </c>
      <c r="F129" s="48">
        <v>880511</v>
      </c>
      <c r="G129" s="105">
        <f>IFERROR(VLOOKUP($A129,'HPI Partial'!$A$1:$F$347,2,FALSE),"-")</f>
        <v>14.98</v>
      </c>
      <c r="H129" s="105">
        <f>IFERROR(VLOOKUP($A129,'HPI Partial'!$A$1:$F$347,3,FALSE),"-")</f>
        <v>15.59</v>
      </c>
      <c r="I129" s="105">
        <f>IFERROR(VLOOKUP($A129,'HPI Partial'!$A$1:$F$347,4,FALSE),"-")</f>
        <v>14.84</v>
      </c>
      <c r="J129" s="105">
        <f>IFERROR(VLOOKUP($A129,'HPI Partial'!$A$1:$F$347,5,FALSE),"-")</f>
        <v>15.4</v>
      </c>
      <c r="K129" s="105">
        <f>IFERROR(VLOOKUP($A129,'HPI Partial'!$A$1:$F$347,6,FALSE),"-")</f>
        <v>880511</v>
      </c>
    </row>
    <row r="130" spans="1:11" ht="15" customHeight="1" x14ac:dyDescent="0.2">
      <c r="A130" s="109">
        <v>44181</v>
      </c>
      <c r="B130" s="48">
        <v>15.31</v>
      </c>
      <c r="C130" s="48">
        <v>15.43</v>
      </c>
      <c r="D130" s="48">
        <v>14.92</v>
      </c>
      <c r="E130" s="48">
        <v>14.94</v>
      </c>
      <c r="F130" s="48">
        <v>516905</v>
      </c>
      <c r="G130" s="105">
        <f>IFERROR(VLOOKUP($A130,'HPI Partial'!$A$1:$F$347,2,FALSE),"-")</f>
        <v>15.31</v>
      </c>
      <c r="H130" s="105">
        <f>IFERROR(VLOOKUP($A130,'HPI Partial'!$A$1:$F$347,3,FALSE),"-")</f>
        <v>15.43</v>
      </c>
      <c r="I130" s="105">
        <f>IFERROR(VLOOKUP($A130,'HPI Partial'!$A$1:$F$347,4,FALSE),"-")</f>
        <v>14.92</v>
      </c>
      <c r="J130" s="105">
        <f>IFERROR(VLOOKUP($A130,'HPI Partial'!$A$1:$F$347,5,FALSE),"-")</f>
        <v>14.94</v>
      </c>
      <c r="K130" s="105">
        <f>IFERROR(VLOOKUP($A130,'HPI Partial'!$A$1:$F$347,6,FALSE),"-")</f>
        <v>516905</v>
      </c>
    </row>
    <row r="131" spans="1:11" ht="15" customHeight="1" x14ac:dyDescent="0.2">
      <c r="A131" s="109">
        <v>44180</v>
      </c>
      <c r="B131" s="48">
        <v>14.88</v>
      </c>
      <c r="C131" s="48">
        <v>15.41</v>
      </c>
      <c r="D131" s="48">
        <v>14.75</v>
      </c>
      <c r="E131" s="48">
        <v>15.27</v>
      </c>
      <c r="F131" s="48">
        <v>579371</v>
      </c>
      <c r="G131" s="105">
        <f>IFERROR(VLOOKUP($A131,'HPI Partial'!$A$1:$F$347,2,FALSE),"-")</f>
        <v>14.88</v>
      </c>
      <c r="H131" s="105">
        <f>IFERROR(VLOOKUP($A131,'HPI Partial'!$A$1:$F$347,3,FALSE),"-")</f>
        <v>15.41</v>
      </c>
      <c r="I131" s="105">
        <f>IFERROR(VLOOKUP($A131,'HPI Partial'!$A$1:$F$347,4,FALSE),"-")</f>
        <v>14.75</v>
      </c>
      <c r="J131" s="105">
        <f>IFERROR(VLOOKUP($A131,'HPI Partial'!$A$1:$F$347,5,FALSE),"-")</f>
        <v>15.27</v>
      </c>
      <c r="K131" s="105">
        <f>IFERROR(VLOOKUP($A131,'HPI Partial'!$A$1:$F$347,6,FALSE),"-")</f>
        <v>579371</v>
      </c>
    </row>
    <row r="132" spans="1:11" ht="15" customHeight="1" x14ac:dyDescent="0.2">
      <c r="A132" s="109">
        <v>44179</v>
      </c>
      <c r="B132" s="48">
        <v>15.5</v>
      </c>
      <c r="C132" s="48">
        <v>15.67</v>
      </c>
      <c r="D132" s="48">
        <v>14.54</v>
      </c>
      <c r="E132" s="48">
        <v>14.61</v>
      </c>
      <c r="F132" s="48">
        <v>1057481</v>
      </c>
      <c r="G132" s="105">
        <f>IFERROR(VLOOKUP($A132,'HPI Partial'!$A$1:$F$347,2,FALSE),"-")</f>
        <v>15.5</v>
      </c>
      <c r="H132" s="105">
        <f>IFERROR(VLOOKUP($A132,'HPI Partial'!$A$1:$F$347,3,FALSE),"-")</f>
        <v>15.67</v>
      </c>
      <c r="I132" s="105">
        <f>IFERROR(VLOOKUP($A132,'HPI Partial'!$A$1:$F$347,4,FALSE),"-")</f>
        <v>14.54</v>
      </c>
      <c r="J132" s="105">
        <f>IFERROR(VLOOKUP($A132,'HPI Partial'!$A$1:$F$347,5,FALSE),"-")</f>
        <v>14.61</v>
      </c>
      <c r="K132" s="105">
        <f>IFERROR(VLOOKUP($A132,'HPI Partial'!$A$1:$F$347,6,FALSE),"-")</f>
        <v>1057481</v>
      </c>
    </row>
    <row r="133" spans="1:11" ht="15" customHeight="1" x14ac:dyDescent="0.2">
      <c r="A133" s="109">
        <v>44176</v>
      </c>
      <c r="B133" s="48">
        <v>15.5</v>
      </c>
      <c r="C133" s="48">
        <v>15.75</v>
      </c>
      <c r="D133" s="48">
        <v>15.136799999999999</v>
      </c>
      <c r="E133" s="48">
        <v>15.35</v>
      </c>
      <c r="F133" s="48">
        <v>1988776</v>
      </c>
      <c r="G133" s="105">
        <f>IFERROR(VLOOKUP($A133,'HPI Partial'!$A$1:$F$347,2,FALSE),"-")</f>
        <v>15.5</v>
      </c>
      <c r="H133" s="105">
        <f>IFERROR(VLOOKUP($A133,'HPI Partial'!$A$1:$F$347,3,FALSE),"-")</f>
        <v>15.75</v>
      </c>
      <c r="I133" s="105">
        <f>IFERROR(VLOOKUP($A133,'HPI Partial'!$A$1:$F$347,4,FALSE),"-")</f>
        <v>15.136799999999999</v>
      </c>
      <c r="J133" s="105">
        <f>IFERROR(VLOOKUP($A133,'HPI Partial'!$A$1:$F$347,5,FALSE),"-")</f>
        <v>15.35</v>
      </c>
      <c r="K133" s="105">
        <f>IFERROR(VLOOKUP($A133,'HPI Partial'!$A$1:$F$347,6,FALSE),"-")</f>
        <v>1988776</v>
      </c>
    </row>
    <row r="134" spans="1:11" ht="15" customHeight="1" x14ac:dyDescent="0.2">
      <c r="A134" s="109">
        <v>44175</v>
      </c>
      <c r="B134" s="48">
        <v>15.01</v>
      </c>
      <c r="C134" s="48">
        <v>15.78</v>
      </c>
      <c r="D134" s="48">
        <v>14.92</v>
      </c>
      <c r="E134" s="48">
        <v>15.51</v>
      </c>
      <c r="F134" s="48">
        <v>835167</v>
      </c>
      <c r="G134" s="105">
        <f>IFERROR(VLOOKUP($A134,'HPI Partial'!$A$1:$F$347,2,FALSE),"-")</f>
        <v>15.01</v>
      </c>
      <c r="H134" s="105">
        <f>IFERROR(VLOOKUP($A134,'HPI Partial'!$A$1:$F$347,3,FALSE),"-")</f>
        <v>15.78</v>
      </c>
      <c r="I134" s="105">
        <f>IFERROR(VLOOKUP($A134,'HPI Partial'!$A$1:$F$347,4,FALSE),"-")</f>
        <v>14.92</v>
      </c>
      <c r="J134" s="105">
        <f>IFERROR(VLOOKUP($A134,'HPI Partial'!$A$1:$F$347,5,FALSE),"-")</f>
        <v>15.51</v>
      </c>
      <c r="K134" s="105">
        <f>IFERROR(VLOOKUP($A134,'HPI Partial'!$A$1:$F$347,6,FALSE),"-")</f>
        <v>835167</v>
      </c>
    </row>
    <row r="135" spans="1:11" ht="15" customHeight="1" x14ac:dyDescent="0.2">
      <c r="A135" s="109">
        <v>44174</v>
      </c>
      <c r="B135" s="48">
        <v>15.15</v>
      </c>
      <c r="C135" s="48">
        <v>15.55</v>
      </c>
      <c r="D135" s="48">
        <v>15.0687</v>
      </c>
      <c r="E135" s="48">
        <v>15.21</v>
      </c>
      <c r="F135" s="48">
        <v>817613</v>
      </c>
      <c r="G135" s="105">
        <f>IFERROR(VLOOKUP($A135,'HPI Partial'!$A$1:$F$347,2,FALSE),"-")</f>
        <v>15.15</v>
      </c>
      <c r="H135" s="105">
        <f>IFERROR(VLOOKUP($A135,'HPI Partial'!$A$1:$F$347,3,FALSE),"-")</f>
        <v>15.55</v>
      </c>
      <c r="I135" s="105">
        <f>IFERROR(VLOOKUP($A135,'HPI Partial'!$A$1:$F$347,4,FALSE),"-")</f>
        <v>15.0687</v>
      </c>
      <c r="J135" s="105">
        <f>IFERROR(VLOOKUP($A135,'HPI Partial'!$A$1:$F$347,5,FALSE),"-")</f>
        <v>15.21</v>
      </c>
      <c r="K135" s="105">
        <f>IFERROR(VLOOKUP($A135,'HPI Partial'!$A$1:$F$347,6,FALSE),"-")</f>
        <v>817613</v>
      </c>
    </row>
    <row r="136" spans="1:11" ht="15" customHeight="1" x14ac:dyDescent="0.2">
      <c r="A136" s="109">
        <v>44173</v>
      </c>
      <c r="B136" s="48">
        <v>14.3</v>
      </c>
      <c r="C136" s="48">
        <v>15.05</v>
      </c>
      <c r="D136" s="48">
        <v>14.3</v>
      </c>
      <c r="E136" s="48">
        <v>14.9</v>
      </c>
      <c r="F136" s="48">
        <v>716251</v>
      </c>
      <c r="G136" s="105">
        <f>IFERROR(VLOOKUP($A136,'HPI Partial'!$A$1:$F$347,2,FALSE),"-")</f>
        <v>14.3</v>
      </c>
      <c r="H136" s="105">
        <f>IFERROR(VLOOKUP($A136,'HPI Partial'!$A$1:$F$347,3,FALSE),"-")</f>
        <v>15.05</v>
      </c>
      <c r="I136" s="105">
        <f>IFERROR(VLOOKUP($A136,'HPI Partial'!$A$1:$F$347,4,FALSE),"-")</f>
        <v>14.3</v>
      </c>
      <c r="J136" s="105">
        <f>IFERROR(VLOOKUP($A136,'HPI Partial'!$A$1:$F$347,5,FALSE),"-")</f>
        <v>14.9</v>
      </c>
      <c r="K136" s="105">
        <f>IFERROR(VLOOKUP($A136,'HPI Partial'!$A$1:$F$347,6,FALSE),"-")</f>
        <v>716251</v>
      </c>
    </row>
    <row r="137" spans="1:11" ht="15" customHeight="1" x14ac:dyDescent="0.2">
      <c r="A137" s="109">
        <v>44172</v>
      </c>
      <c r="B137" s="48">
        <v>14.54</v>
      </c>
      <c r="C137" s="48">
        <v>14.72</v>
      </c>
      <c r="D137" s="48">
        <v>14.22</v>
      </c>
      <c r="E137" s="48">
        <v>14.46</v>
      </c>
      <c r="F137" s="48">
        <v>686328</v>
      </c>
      <c r="G137" s="105">
        <f>IFERROR(VLOOKUP($A137,'HPI Partial'!$A$1:$F$347,2,FALSE),"-")</f>
        <v>14.54</v>
      </c>
      <c r="H137" s="105">
        <f>IFERROR(VLOOKUP($A137,'HPI Partial'!$A$1:$F$347,3,FALSE),"-")</f>
        <v>14.72</v>
      </c>
      <c r="I137" s="105">
        <f>IFERROR(VLOOKUP($A137,'HPI Partial'!$A$1:$F$347,4,FALSE),"-")</f>
        <v>14.22</v>
      </c>
      <c r="J137" s="105">
        <f>IFERROR(VLOOKUP($A137,'HPI Partial'!$A$1:$F$347,5,FALSE),"-")</f>
        <v>14.46</v>
      </c>
      <c r="K137" s="105">
        <f>IFERROR(VLOOKUP($A137,'HPI Partial'!$A$1:$F$347,6,FALSE),"-")</f>
        <v>686328</v>
      </c>
    </row>
    <row r="138" spans="1:11" ht="15" customHeight="1" x14ac:dyDescent="0.2">
      <c r="A138" s="109">
        <v>44169</v>
      </c>
      <c r="B138" s="48">
        <v>14.52</v>
      </c>
      <c r="C138" s="48">
        <v>14.835000000000001</v>
      </c>
      <c r="D138" s="48">
        <v>14.21</v>
      </c>
      <c r="E138" s="48">
        <v>14.7</v>
      </c>
      <c r="F138" s="48">
        <v>1144514</v>
      </c>
      <c r="G138" s="105" t="str">
        <f>IFERROR(VLOOKUP($A138,'HPI Partial'!$A$1:$F$347,2,FALSE),"-")</f>
        <v>-</v>
      </c>
      <c r="H138" s="105" t="str">
        <f>IFERROR(VLOOKUP($A138,'HPI Partial'!$A$1:$F$347,3,FALSE),"-")</f>
        <v>-</v>
      </c>
      <c r="I138" s="105" t="str">
        <f>IFERROR(VLOOKUP($A138,'HPI Partial'!$A$1:$F$347,4,FALSE),"-")</f>
        <v>-</v>
      </c>
      <c r="J138" s="105" t="str">
        <f>IFERROR(VLOOKUP($A138,'HPI Partial'!$A$1:$F$347,5,FALSE),"-")</f>
        <v>-</v>
      </c>
      <c r="K138" s="105" t="str">
        <f>IFERROR(VLOOKUP($A138,'HPI Partial'!$A$1:$F$347,6,FALSE),"-")</f>
        <v>-</v>
      </c>
    </row>
    <row r="139" spans="1:11" ht="15" customHeight="1" x14ac:dyDescent="0.2">
      <c r="A139" s="109">
        <v>44168</v>
      </c>
      <c r="B139" s="48">
        <v>15.5</v>
      </c>
      <c r="C139" s="48">
        <v>15.68</v>
      </c>
      <c r="D139" s="48">
        <v>14.11</v>
      </c>
      <c r="E139" s="48">
        <v>14.17</v>
      </c>
      <c r="F139" s="48">
        <v>1865570</v>
      </c>
      <c r="G139" s="105" t="str">
        <f>IFERROR(VLOOKUP($A139,'HPI Partial'!$A$1:$F$347,2,FALSE),"-")</f>
        <v>-</v>
      </c>
      <c r="H139" s="105" t="str">
        <f>IFERROR(VLOOKUP($A139,'HPI Partial'!$A$1:$F$347,3,FALSE),"-")</f>
        <v>-</v>
      </c>
      <c r="I139" s="105" t="str">
        <f>IFERROR(VLOOKUP($A139,'HPI Partial'!$A$1:$F$347,4,FALSE),"-")</f>
        <v>-</v>
      </c>
      <c r="J139" s="105" t="str">
        <f>IFERROR(VLOOKUP($A139,'HPI Partial'!$A$1:$F$347,5,FALSE),"-")</f>
        <v>-</v>
      </c>
      <c r="K139" s="105" t="str">
        <f>IFERROR(VLOOKUP($A139,'HPI Partial'!$A$1:$F$347,6,FALSE),"-")</f>
        <v>-</v>
      </c>
    </row>
    <row r="140" spans="1:11" ht="15" customHeight="1" x14ac:dyDescent="0.2">
      <c r="A140" s="109">
        <v>44167</v>
      </c>
      <c r="B140" s="48">
        <v>15.01</v>
      </c>
      <c r="C140" s="48">
        <v>15.46</v>
      </c>
      <c r="D140" s="48">
        <v>14.9</v>
      </c>
      <c r="E140" s="48">
        <v>15.41</v>
      </c>
      <c r="F140" s="48">
        <v>408193</v>
      </c>
      <c r="G140" s="105" t="str">
        <f>IFERROR(VLOOKUP($A140,'HPI Partial'!$A$1:$F$347,2,FALSE),"-")</f>
        <v>-</v>
      </c>
      <c r="H140" s="105" t="str">
        <f>IFERROR(VLOOKUP($A140,'HPI Partial'!$A$1:$F$347,3,FALSE),"-")</f>
        <v>-</v>
      </c>
      <c r="I140" s="105" t="str">
        <f>IFERROR(VLOOKUP($A140,'HPI Partial'!$A$1:$F$347,4,FALSE),"-")</f>
        <v>-</v>
      </c>
      <c r="J140" s="105" t="str">
        <f>IFERROR(VLOOKUP($A140,'HPI Partial'!$A$1:$F$347,5,FALSE),"-")</f>
        <v>-</v>
      </c>
      <c r="K140" s="105" t="str">
        <f>IFERROR(VLOOKUP($A140,'HPI Partial'!$A$1:$F$347,6,FALSE),"-")</f>
        <v>-</v>
      </c>
    </row>
    <row r="141" spans="1:11" ht="15" customHeight="1" x14ac:dyDescent="0.2">
      <c r="A141" s="109">
        <v>44166</v>
      </c>
      <c r="B141" s="48">
        <v>14.93</v>
      </c>
      <c r="C141" s="48">
        <v>15.49</v>
      </c>
      <c r="D141" s="48">
        <v>14.93</v>
      </c>
      <c r="E141" s="48">
        <v>15.13</v>
      </c>
      <c r="F141" s="48">
        <v>362033</v>
      </c>
      <c r="G141" s="105" t="str">
        <f>IFERROR(VLOOKUP($A141,'HPI Partial'!$A$1:$F$347,2,FALSE),"-")</f>
        <v>-</v>
      </c>
      <c r="H141" s="105" t="str">
        <f>IFERROR(VLOOKUP($A141,'HPI Partial'!$A$1:$F$347,3,FALSE),"-")</f>
        <v>-</v>
      </c>
      <c r="I141" s="105" t="str">
        <f>IFERROR(VLOOKUP($A141,'HPI Partial'!$A$1:$F$347,4,FALSE),"-")</f>
        <v>-</v>
      </c>
      <c r="J141" s="105" t="str">
        <f>IFERROR(VLOOKUP($A141,'HPI Partial'!$A$1:$F$347,5,FALSE),"-")</f>
        <v>-</v>
      </c>
      <c r="K141" s="105" t="str">
        <f>IFERROR(VLOOKUP($A141,'HPI Partial'!$A$1:$F$347,6,FALSE),"-")</f>
        <v>-</v>
      </c>
    </row>
    <row r="142" spans="1:11" ht="15" customHeight="1" x14ac:dyDescent="0.2">
      <c r="A142" s="109">
        <v>44165</v>
      </c>
      <c r="B142" s="48">
        <v>15.3</v>
      </c>
      <c r="C142" s="48">
        <v>15.31</v>
      </c>
      <c r="D142" s="48">
        <v>14.69</v>
      </c>
      <c r="E142" s="48">
        <v>14.83</v>
      </c>
      <c r="F142" s="48">
        <v>777854</v>
      </c>
      <c r="G142" s="105" t="str">
        <f>IFERROR(VLOOKUP($A142,'HPI Partial'!$A$1:$F$347,2,FALSE),"-")</f>
        <v>-</v>
      </c>
      <c r="H142" s="105" t="str">
        <f>IFERROR(VLOOKUP($A142,'HPI Partial'!$A$1:$F$347,3,FALSE),"-")</f>
        <v>-</v>
      </c>
      <c r="I142" s="105" t="str">
        <f>IFERROR(VLOOKUP($A142,'HPI Partial'!$A$1:$F$347,4,FALSE),"-")</f>
        <v>-</v>
      </c>
      <c r="J142" s="105" t="str">
        <f>IFERROR(VLOOKUP($A142,'HPI Partial'!$A$1:$F$347,5,FALSE),"-")</f>
        <v>-</v>
      </c>
      <c r="K142" s="105" t="str">
        <f>IFERROR(VLOOKUP($A142,'HPI Partial'!$A$1:$F$347,6,FALSE),"-")</f>
        <v>-</v>
      </c>
    </row>
    <row r="143" spans="1:11" ht="15" customHeight="1" x14ac:dyDescent="0.2">
      <c r="A143" s="109">
        <v>44162</v>
      </c>
      <c r="B143" s="48">
        <v>15.25</v>
      </c>
      <c r="C143" s="48">
        <v>15.755000000000001</v>
      </c>
      <c r="D143" s="48">
        <v>15.18</v>
      </c>
      <c r="E143" s="48">
        <v>15.48</v>
      </c>
      <c r="F143" s="48">
        <v>561278</v>
      </c>
      <c r="G143" s="105" t="str">
        <f>IFERROR(VLOOKUP($A143,'HPI Partial'!$A$1:$F$347,2,FALSE),"-")</f>
        <v>-</v>
      </c>
      <c r="H143" s="105" t="str">
        <f>IFERROR(VLOOKUP($A143,'HPI Partial'!$A$1:$F$347,3,FALSE),"-")</f>
        <v>-</v>
      </c>
      <c r="I143" s="105" t="str">
        <f>IFERROR(VLOOKUP($A143,'HPI Partial'!$A$1:$F$347,4,FALSE),"-")</f>
        <v>-</v>
      </c>
      <c r="J143" s="105" t="str">
        <f>IFERROR(VLOOKUP($A143,'HPI Partial'!$A$1:$F$347,5,FALSE),"-")</f>
        <v>-</v>
      </c>
      <c r="K143" s="105" t="str">
        <f>IFERROR(VLOOKUP($A143,'HPI Partial'!$A$1:$F$347,6,FALSE),"-")</f>
        <v>-</v>
      </c>
    </row>
    <row r="144" spans="1:11" ht="15" customHeight="1" x14ac:dyDescent="0.2">
      <c r="A144" s="109">
        <v>44160</v>
      </c>
      <c r="B144" s="48">
        <v>15.45</v>
      </c>
      <c r="C144" s="48">
        <v>15.6</v>
      </c>
      <c r="D144" s="48">
        <v>15.13</v>
      </c>
      <c r="E144" s="48">
        <v>15.24</v>
      </c>
      <c r="F144" s="48">
        <v>445904</v>
      </c>
      <c r="G144" s="105" t="str">
        <f>IFERROR(VLOOKUP($A144,'HPI Partial'!$A$1:$F$347,2,FALSE),"-")</f>
        <v>-</v>
      </c>
      <c r="H144" s="105" t="str">
        <f>IFERROR(VLOOKUP($A144,'HPI Partial'!$A$1:$F$347,3,FALSE),"-")</f>
        <v>-</v>
      </c>
      <c r="I144" s="105" t="str">
        <f>IFERROR(VLOOKUP($A144,'HPI Partial'!$A$1:$F$347,4,FALSE),"-")</f>
        <v>-</v>
      </c>
      <c r="J144" s="105" t="str">
        <f>IFERROR(VLOOKUP($A144,'HPI Partial'!$A$1:$F$347,5,FALSE),"-")</f>
        <v>-</v>
      </c>
      <c r="K144" s="105" t="str">
        <f>IFERROR(VLOOKUP($A144,'HPI Partial'!$A$1:$F$347,6,FALSE),"-")</f>
        <v>-</v>
      </c>
    </row>
    <row r="145" spans="1:11" ht="15" customHeight="1" x14ac:dyDescent="0.2">
      <c r="A145" s="109">
        <v>44159</v>
      </c>
      <c r="B145" s="48">
        <v>15.91</v>
      </c>
      <c r="C145" s="48">
        <v>16.309999999999999</v>
      </c>
      <c r="D145" s="48">
        <v>15.64</v>
      </c>
      <c r="E145" s="48">
        <v>15.65</v>
      </c>
      <c r="F145" s="48">
        <v>706927</v>
      </c>
      <c r="G145" s="105" t="str">
        <f>IFERROR(VLOOKUP($A145,'HPI Partial'!$A$1:$F$347,2,FALSE),"-")</f>
        <v>-</v>
      </c>
      <c r="H145" s="105" t="str">
        <f>IFERROR(VLOOKUP($A145,'HPI Partial'!$A$1:$F$347,3,FALSE),"-")</f>
        <v>-</v>
      </c>
      <c r="I145" s="105" t="str">
        <f>IFERROR(VLOOKUP($A145,'HPI Partial'!$A$1:$F$347,4,FALSE),"-")</f>
        <v>-</v>
      </c>
      <c r="J145" s="105" t="str">
        <f>IFERROR(VLOOKUP($A145,'HPI Partial'!$A$1:$F$347,5,FALSE),"-")</f>
        <v>-</v>
      </c>
      <c r="K145" s="105" t="str">
        <f>IFERROR(VLOOKUP($A145,'HPI Partial'!$A$1:$F$347,6,FALSE),"-")</f>
        <v>-</v>
      </c>
    </row>
    <row r="146" spans="1:11" ht="15" customHeight="1" x14ac:dyDescent="0.2">
      <c r="A146" s="109">
        <v>44158</v>
      </c>
      <c r="B146" s="48">
        <v>15.41</v>
      </c>
      <c r="C146" s="48">
        <v>15.92</v>
      </c>
      <c r="D146" s="48">
        <v>15.36</v>
      </c>
      <c r="E146" s="48">
        <v>15.49</v>
      </c>
      <c r="F146" s="48">
        <v>879945</v>
      </c>
      <c r="G146" s="105" t="str">
        <f>IFERROR(VLOOKUP($A146,'HPI Partial'!$A$1:$F$347,2,FALSE),"-")</f>
        <v>-</v>
      </c>
      <c r="H146" s="105" t="str">
        <f>IFERROR(VLOOKUP($A146,'HPI Partial'!$A$1:$F$347,3,FALSE),"-")</f>
        <v>-</v>
      </c>
      <c r="I146" s="105" t="str">
        <f>IFERROR(VLOOKUP($A146,'HPI Partial'!$A$1:$F$347,4,FALSE),"-")</f>
        <v>-</v>
      </c>
      <c r="J146" s="105" t="str">
        <f>IFERROR(VLOOKUP($A146,'HPI Partial'!$A$1:$F$347,5,FALSE),"-")</f>
        <v>-</v>
      </c>
      <c r="K146" s="105" t="str">
        <f>IFERROR(VLOOKUP($A146,'HPI Partial'!$A$1:$F$347,6,FALSE),"-")</f>
        <v>-</v>
      </c>
    </row>
    <row r="147" spans="1:11" ht="15" customHeight="1" x14ac:dyDescent="0.2">
      <c r="A147" s="109">
        <v>44155</v>
      </c>
      <c r="B147" s="48">
        <v>15.05</v>
      </c>
      <c r="C147" s="48">
        <v>15.1493</v>
      </c>
      <c r="D147" s="48">
        <v>14.92</v>
      </c>
      <c r="E147" s="48">
        <v>15.09</v>
      </c>
      <c r="F147" s="48">
        <v>416783</v>
      </c>
      <c r="G147" s="105" t="str">
        <f>IFERROR(VLOOKUP($A147,'HPI Partial'!$A$1:$F$347,2,FALSE),"-")</f>
        <v>-</v>
      </c>
      <c r="H147" s="105" t="str">
        <f>IFERROR(VLOOKUP($A147,'HPI Partial'!$A$1:$F$347,3,FALSE),"-")</f>
        <v>-</v>
      </c>
      <c r="I147" s="105" t="str">
        <f>IFERROR(VLOOKUP($A147,'HPI Partial'!$A$1:$F$347,4,FALSE),"-")</f>
        <v>-</v>
      </c>
      <c r="J147" s="105" t="str">
        <f>IFERROR(VLOOKUP($A147,'HPI Partial'!$A$1:$F$347,5,FALSE),"-")</f>
        <v>-</v>
      </c>
      <c r="K147" s="105" t="str">
        <f>IFERROR(VLOOKUP($A147,'HPI Partial'!$A$1:$F$347,6,FALSE),"-")</f>
        <v>-</v>
      </c>
    </row>
    <row r="148" spans="1:11" ht="15" customHeight="1" x14ac:dyDescent="0.2">
      <c r="A148" s="109">
        <v>44154</v>
      </c>
      <c r="B148" s="48">
        <v>15.4</v>
      </c>
      <c r="C148" s="48">
        <v>15.475</v>
      </c>
      <c r="D148" s="48">
        <v>15.021100000000001</v>
      </c>
      <c r="E148" s="48">
        <v>15.1</v>
      </c>
      <c r="F148" s="48">
        <v>538317</v>
      </c>
      <c r="G148" s="105" t="str">
        <f>IFERROR(VLOOKUP($A148,'HPI Partial'!$A$1:$F$347,2,FALSE),"-")</f>
        <v>-</v>
      </c>
      <c r="H148" s="105" t="str">
        <f>IFERROR(VLOOKUP($A148,'HPI Partial'!$A$1:$F$347,3,FALSE),"-")</f>
        <v>-</v>
      </c>
      <c r="I148" s="105" t="str">
        <f>IFERROR(VLOOKUP($A148,'HPI Partial'!$A$1:$F$347,4,FALSE),"-")</f>
        <v>-</v>
      </c>
      <c r="J148" s="105" t="str">
        <f>IFERROR(VLOOKUP($A148,'HPI Partial'!$A$1:$F$347,5,FALSE),"-")</f>
        <v>-</v>
      </c>
      <c r="K148" s="105" t="str">
        <f>IFERROR(VLOOKUP($A148,'HPI Partial'!$A$1:$F$347,6,FALSE),"-")</f>
        <v>-</v>
      </c>
    </row>
    <row r="149" spans="1:11" ht="15" customHeight="1" x14ac:dyDescent="0.2">
      <c r="A149" s="109">
        <v>44153</v>
      </c>
      <c r="B149" s="48">
        <v>15.44</v>
      </c>
      <c r="C149" s="48">
        <v>15.91</v>
      </c>
      <c r="D149" s="48">
        <v>15.295</v>
      </c>
      <c r="E149" s="48">
        <v>15.47</v>
      </c>
      <c r="F149" s="48">
        <v>683664</v>
      </c>
      <c r="G149" s="105" t="str">
        <f>IFERROR(VLOOKUP($A149,'HPI Partial'!$A$1:$F$347,2,FALSE),"-")</f>
        <v>-</v>
      </c>
      <c r="H149" s="105" t="str">
        <f>IFERROR(VLOOKUP($A149,'HPI Partial'!$A$1:$F$347,3,FALSE),"-")</f>
        <v>-</v>
      </c>
      <c r="I149" s="105" t="str">
        <f>IFERROR(VLOOKUP($A149,'HPI Partial'!$A$1:$F$347,4,FALSE),"-")</f>
        <v>-</v>
      </c>
      <c r="J149" s="105" t="str">
        <f>IFERROR(VLOOKUP($A149,'HPI Partial'!$A$1:$F$347,5,FALSE),"-")</f>
        <v>-</v>
      </c>
      <c r="K149" s="105" t="str">
        <f>IFERROR(VLOOKUP($A149,'HPI Partial'!$A$1:$F$347,6,FALSE),"-")</f>
        <v>-</v>
      </c>
    </row>
    <row r="150" spans="1:11" ht="15" customHeight="1" x14ac:dyDescent="0.2">
      <c r="A150" s="109">
        <v>44152</v>
      </c>
      <c r="B150" s="48">
        <v>14.66</v>
      </c>
      <c r="C150" s="48">
        <v>15.42</v>
      </c>
      <c r="D150" s="48">
        <v>14.56</v>
      </c>
      <c r="E150" s="48">
        <v>15.3</v>
      </c>
      <c r="F150" s="48">
        <v>639852</v>
      </c>
      <c r="G150" s="105">
        <f>IFERROR(VLOOKUP($A150,'HPI Partial'!$A$1:$F$347,2,FALSE),"-")</f>
        <v>14.66</v>
      </c>
      <c r="H150" s="105">
        <f>IFERROR(VLOOKUP($A150,'HPI Partial'!$A$1:$F$347,3,FALSE),"-")</f>
        <v>15.42</v>
      </c>
      <c r="I150" s="105">
        <f>IFERROR(VLOOKUP($A150,'HPI Partial'!$A$1:$F$347,4,FALSE),"-")</f>
        <v>14.56</v>
      </c>
      <c r="J150" s="105">
        <f>IFERROR(VLOOKUP($A150,'HPI Partial'!$A$1:$F$347,5,FALSE),"-")</f>
        <v>15.3</v>
      </c>
      <c r="K150" s="105">
        <f>IFERROR(VLOOKUP($A150,'HPI Partial'!$A$1:$F$347,6,FALSE),"-")</f>
        <v>639852</v>
      </c>
    </row>
    <row r="151" spans="1:11" ht="15" customHeight="1" x14ac:dyDescent="0.2">
      <c r="A151" s="109">
        <v>44151</v>
      </c>
      <c r="B151" s="48">
        <v>15</v>
      </c>
      <c r="C151" s="48">
        <v>15.53</v>
      </c>
      <c r="D151" s="48">
        <v>14.33</v>
      </c>
      <c r="E151" s="48">
        <v>14.93</v>
      </c>
      <c r="F151" s="48">
        <v>1259920</v>
      </c>
      <c r="G151" s="105">
        <f>IFERROR(VLOOKUP($A151,'HPI Partial'!$A$1:$F$347,2,FALSE),"-")</f>
        <v>15</v>
      </c>
      <c r="H151" s="105">
        <f>IFERROR(VLOOKUP($A151,'HPI Partial'!$A$1:$F$347,3,FALSE),"-")</f>
        <v>15.53</v>
      </c>
      <c r="I151" s="105">
        <f>IFERROR(VLOOKUP($A151,'HPI Partial'!$A$1:$F$347,4,FALSE),"-")</f>
        <v>14.33</v>
      </c>
      <c r="J151" s="105">
        <f>IFERROR(VLOOKUP($A151,'HPI Partial'!$A$1:$F$347,5,FALSE),"-")</f>
        <v>14.93</v>
      </c>
      <c r="K151" s="105">
        <f>IFERROR(VLOOKUP($A151,'HPI Partial'!$A$1:$F$347,6,FALSE),"-")</f>
        <v>1259920</v>
      </c>
    </row>
    <row r="152" spans="1:11" ht="15" customHeight="1" x14ac:dyDescent="0.2">
      <c r="A152" s="109">
        <v>44148</v>
      </c>
      <c r="B152" s="48">
        <v>14.15</v>
      </c>
      <c r="C152" s="48">
        <v>14.525</v>
      </c>
      <c r="D152" s="48">
        <v>13.9724</v>
      </c>
      <c r="E152" s="48">
        <v>14.35</v>
      </c>
      <c r="F152" s="48">
        <v>587225</v>
      </c>
      <c r="G152" s="105">
        <f>IFERROR(VLOOKUP($A152,'HPI Partial'!$A$1:$F$347,2,FALSE),"-")</f>
        <v>14.15</v>
      </c>
      <c r="H152" s="105">
        <f>IFERROR(VLOOKUP($A152,'HPI Partial'!$A$1:$F$347,3,FALSE),"-")</f>
        <v>14.525</v>
      </c>
      <c r="I152" s="105">
        <f>IFERROR(VLOOKUP($A152,'HPI Partial'!$A$1:$F$347,4,FALSE),"-")</f>
        <v>13.9724</v>
      </c>
      <c r="J152" s="105">
        <f>IFERROR(VLOOKUP($A152,'HPI Partial'!$A$1:$F$347,5,FALSE),"-")</f>
        <v>14.35</v>
      </c>
      <c r="K152" s="105">
        <f>IFERROR(VLOOKUP($A152,'HPI Partial'!$A$1:$F$347,6,FALSE),"-")</f>
        <v>587225</v>
      </c>
    </row>
    <row r="153" spans="1:11" ht="15" customHeight="1" x14ac:dyDescent="0.2">
      <c r="A153" s="109">
        <v>44147</v>
      </c>
      <c r="B153" s="48">
        <v>14.26</v>
      </c>
      <c r="C153" s="48">
        <v>14.45</v>
      </c>
      <c r="D153" s="48">
        <v>13.94</v>
      </c>
      <c r="E153" s="48">
        <v>14.05</v>
      </c>
      <c r="F153" s="48">
        <v>507899</v>
      </c>
      <c r="G153" s="105">
        <f>IFERROR(VLOOKUP($A153,'HPI Partial'!$A$1:$F$347,2,FALSE),"-")</f>
        <v>14.26</v>
      </c>
      <c r="H153" s="105">
        <f>IFERROR(VLOOKUP($A153,'HPI Partial'!$A$1:$F$347,3,FALSE),"-")</f>
        <v>14.45</v>
      </c>
      <c r="I153" s="105">
        <f>IFERROR(VLOOKUP($A153,'HPI Partial'!$A$1:$F$347,4,FALSE),"-")</f>
        <v>13.94</v>
      </c>
      <c r="J153" s="105">
        <f>IFERROR(VLOOKUP($A153,'HPI Partial'!$A$1:$F$347,5,FALSE),"-")</f>
        <v>14.05</v>
      </c>
      <c r="K153" s="105">
        <f>IFERROR(VLOOKUP($A153,'HPI Partial'!$A$1:$F$347,6,FALSE),"-")</f>
        <v>507899</v>
      </c>
    </row>
    <row r="154" spans="1:11" ht="15" customHeight="1" x14ac:dyDescent="0.2">
      <c r="A154" s="109">
        <v>44146</v>
      </c>
      <c r="B154" s="48">
        <v>14.07</v>
      </c>
      <c r="C154" s="48">
        <v>14.53</v>
      </c>
      <c r="D154" s="48">
        <v>13.93</v>
      </c>
      <c r="E154" s="48">
        <v>14.52</v>
      </c>
      <c r="F154" s="48">
        <v>626383</v>
      </c>
      <c r="G154" s="105">
        <f>IFERROR(VLOOKUP($A154,'HPI Partial'!$A$1:$F$347,2,FALSE),"-")</f>
        <v>14.07</v>
      </c>
      <c r="H154" s="105">
        <f>IFERROR(VLOOKUP($A154,'HPI Partial'!$A$1:$F$347,3,FALSE),"-")</f>
        <v>14.53</v>
      </c>
      <c r="I154" s="105">
        <f>IFERROR(VLOOKUP($A154,'HPI Partial'!$A$1:$F$347,4,FALSE),"-")</f>
        <v>13.93</v>
      </c>
      <c r="J154" s="105">
        <f>IFERROR(VLOOKUP($A154,'HPI Partial'!$A$1:$F$347,5,FALSE),"-")</f>
        <v>14.52</v>
      </c>
      <c r="K154" s="105">
        <f>IFERROR(VLOOKUP($A154,'HPI Partial'!$A$1:$F$347,6,FALSE),"-")</f>
        <v>626383</v>
      </c>
    </row>
    <row r="155" spans="1:11" ht="15" customHeight="1" x14ac:dyDescent="0.2">
      <c r="A155" s="109">
        <v>44145</v>
      </c>
      <c r="B155" s="48">
        <v>14.28</v>
      </c>
      <c r="C155" s="48">
        <v>14.5</v>
      </c>
      <c r="D155" s="48">
        <v>13.795</v>
      </c>
      <c r="E155" s="48">
        <v>14.06</v>
      </c>
      <c r="F155" s="48">
        <v>1174166</v>
      </c>
      <c r="G155" s="105">
        <f>IFERROR(VLOOKUP($A155,'HPI Partial'!$A$1:$F$347,2,FALSE),"-")</f>
        <v>14.28</v>
      </c>
      <c r="H155" s="105">
        <f>IFERROR(VLOOKUP($A155,'HPI Partial'!$A$1:$F$347,3,FALSE),"-")</f>
        <v>14.5</v>
      </c>
      <c r="I155" s="105">
        <f>IFERROR(VLOOKUP($A155,'HPI Partial'!$A$1:$F$347,4,FALSE),"-")</f>
        <v>13.795</v>
      </c>
      <c r="J155" s="105">
        <f>IFERROR(VLOOKUP($A155,'HPI Partial'!$A$1:$F$347,5,FALSE),"-")</f>
        <v>14.06</v>
      </c>
      <c r="K155" s="105">
        <f>IFERROR(VLOOKUP($A155,'HPI Partial'!$A$1:$F$347,6,FALSE),"-")</f>
        <v>1174166</v>
      </c>
    </row>
    <row r="156" spans="1:11" ht="15" customHeight="1" x14ac:dyDescent="0.2">
      <c r="A156" s="109">
        <v>44144</v>
      </c>
      <c r="B156" s="48">
        <v>14.99</v>
      </c>
      <c r="C156" s="48">
        <v>15.14</v>
      </c>
      <c r="D156" s="48">
        <v>13.55</v>
      </c>
      <c r="E156" s="48">
        <v>14.02</v>
      </c>
      <c r="F156" s="48">
        <v>3946991</v>
      </c>
      <c r="G156" s="105">
        <f>IFERROR(VLOOKUP($A156,'HPI Partial'!$A$1:$F$347,2,FALSE),"-")</f>
        <v>14.99</v>
      </c>
      <c r="H156" s="105">
        <f>IFERROR(VLOOKUP($A156,'HPI Partial'!$A$1:$F$347,3,FALSE),"-")</f>
        <v>15.14</v>
      </c>
      <c r="I156" s="105">
        <f>IFERROR(VLOOKUP($A156,'HPI Partial'!$A$1:$F$347,4,FALSE),"-")</f>
        <v>13.55</v>
      </c>
      <c r="J156" s="105">
        <f>IFERROR(VLOOKUP($A156,'HPI Partial'!$A$1:$F$347,5,FALSE),"-")</f>
        <v>14.02</v>
      </c>
      <c r="K156" s="105">
        <f>IFERROR(VLOOKUP($A156,'HPI Partial'!$A$1:$F$347,6,FALSE),"-")</f>
        <v>3946991</v>
      </c>
    </row>
    <row r="157" spans="1:11" ht="15" customHeight="1" x14ac:dyDescent="0.2">
      <c r="A157" s="109">
        <v>44141</v>
      </c>
      <c r="B157" s="48">
        <v>11.97</v>
      </c>
      <c r="C157" s="48">
        <v>12.03</v>
      </c>
      <c r="D157" s="48">
        <v>11.8</v>
      </c>
      <c r="E157" s="48">
        <v>11.82</v>
      </c>
      <c r="F157" s="48">
        <v>328800</v>
      </c>
      <c r="G157" s="105">
        <f>IFERROR(VLOOKUP($A157,'HPI Partial'!$A$1:$F$347,2,FALSE),"-")</f>
        <v>11.97</v>
      </c>
      <c r="H157" s="105">
        <f>IFERROR(VLOOKUP($A157,'HPI Partial'!$A$1:$F$347,3,FALSE),"-")</f>
        <v>12.03</v>
      </c>
      <c r="I157" s="105">
        <f>IFERROR(VLOOKUP($A157,'HPI Partial'!$A$1:$F$347,4,FALSE),"-")</f>
        <v>11.8</v>
      </c>
      <c r="J157" s="105">
        <f>IFERROR(VLOOKUP($A157,'HPI Partial'!$A$1:$F$347,5,FALSE),"-")</f>
        <v>11.82</v>
      </c>
      <c r="K157" s="105">
        <f>IFERROR(VLOOKUP($A157,'HPI Partial'!$A$1:$F$347,6,FALSE),"-")</f>
        <v>328800</v>
      </c>
    </row>
    <row r="158" spans="1:11" ht="15" customHeight="1" x14ac:dyDescent="0.2">
      <c r="A158" s="109">
        <v>44140</v>
      </c>
      <c r="B158" s="48">
        <v>11.5</v>
      </c>
      <c r="C158" s="48">
        <v>12.05</v>
      </c>
      <c r="D158" s="48">
        <v>11.27</v>
      </c>
      <c r="E158" s="48">
        <v>12.02</v>
      </c>
      <c r="F158" s="48">
        <v>595823</v>
      </c>
      <c r="G158" s="105">
        <f>IFERROR(VLOOKUP($A158,'HPI Partial'!$A$1:$F$347,2,FALSE),"-")</f>
        <v>11.5</v>
      </c>
      <c r="H158" s="105">
        <f>IFERROR(VLOOKUP($A158,'HPI Partial'!$A$1:$F$347,3,FALSE),"-")</f>
        <v>12.05</v>
      </c>
      <c r="I158" s="105">
        <f>IFERROR(VLOOKUP($A158,'HPI Partial'!$A$1:$F$347,4,FALSE),"-")</f>
        <v>11.27</v>
      </c>
      <c r="J158" s="105">
        <f>IFERROR(VLOOKUP($A158,'HPI Partial'!$A$1:$F$347,5,FALSE),"-")</f>
        <v>12.02</v>
      </c>
      <c r="K158" s="105">
        <f>IFERROR(VLOOKUP($A158,'HPI Partial'!$A$1:$F$347,6,FALSE),"-")</f>
        <v>595823</v>
      </c>
    </row>
    <row r="159" spans="1:11" ht="15" customHeight="1" x14ac:dyDescent="0.2">
      <c r="A159" s="109">
        <v>44139</v>
      </c>
      <c r="B159" s="48">
        <v>11.46</v>
      </c>
      <c r="C159" s="48">
        <v>11.59</v>
      </c>
      <c r="D159" s="48">
        <v>11.24</v>
      </c>
      <c r="E159" s="48">
        <v>11.41</v>
      </c>
      <c r="F159" s="48">
        <v>632029</v>
      </c>
      <c r="G159" s="105">
        <f>IFERROR(VLOOKUP($A159,'HPI Partial'!$A$1:$F$347,2,FALSE),"-")</f>
        <v>11.46</v>
      </c>
      <c r="H159" s="105">
        <f>IFERROR(VLOOKUP($A159,'HPI Partial'!$A$1:$F$347,3,FALSE),"-")</f>
        <v>11.59</v>
      </c>
      <c r="I159" s="105">
        <f>IFERROR(VLOOKUP($A159,'HPI Partial'!$A$1:$F$347,4,FALSE),"-")</f>
        <v>11.24</v>
      </c>
      <c r="J159" s="105">
        <f>IFERROR(VLOOKUP($A159,'HPI Partial'!$A$1:$F$347,5,FALSE),"-")</f>
        <v>11.41</v>
      </c>
      <c r="K159" s="105">
        <f>IFERROR(VLOOKUP($A159,'HPI Partial'!$A$1:$F$347,6,FALSE),"-")</f>
        <v>632029</v>
      </c>
    </row>
    <row r="160" spans="1:11" ht="15" customHeight="1" x14ac:dyDescent="0.2">
      <c r="A160" s="109">
        <v>44138</v>
      </c>
      <c r="B160" s="48">
        <v>11.26</v>
      </c>
      <c r="C160" s="48">
        <v>11.72</v>
      </c>
      <c r="D160" s="48">
        <v>11.24</v>
      </c>
      <c r="E160" s="48">
        <v>11.65</v>
      </c>
      <c r="F160" s="48">
        <v>547537</v>
      </c>
      <c r="G160" s="105">
        <f>IFERROR(VLOOKUP($A160,'HPI Partial'!$A$1:$F$347,2,FALSE),"-")</f>
        <v>11.26</v>
      </c>
      <c r="H160" s="105">
        <f>IFERROR(VLOOKUP($A160,'HPI Partial'!$A$1:$F$347,3,FALSE),"-")</f>
        <v>11.72</v>
      </c>
      <c r="I160" s="105">
        <f>IFERROR(VLOOKUP($A160,'HPI Partial'!$A$1:$F$347,4,FALSE),"-")</f>
        <v>11.24</v>
      </c>
      <c r="J160" s="105">
        <f>IFERROR(VLOOKUP($A160,'HPI Partial'!$A$1:$F$347,5,FALSE),"-")</f>
        <v>11.65</v>
      </c>
      <c r="K160" s="105">
        <f>IFERROR(VLOOKUP($A160,'HPI Partial'!$A$1:$F$347,6,FALSE),"-")</f>
        <v>547537</v>
      </c>
    </row>
    <row r="161" spans="1:11" ht="15" customHeight="1" x14ac:dyDescent="0.2">
      <c r="A161" s="109">
        <v>44137</v>
      </c>
      <c r="B161" s="48">
        <v>11.63</v>
      </c>
      <c r="C161" s="48">
        <v>11.75</v>
      </c>
      <c r="D161" s="48">
        <v>10.81</v>
      </c>
      <c r="E161" s="48">
        <v>11.15</v>
      </c>
      <c r="F161" s="48">
        <v>753002</v>
      </c>
      <c r="G161" s="105">
        <f>IFERROR(VLOOKUP($A161,'HPI Partial'!$A$1:$F$347,2,FALSE),"-")</f>
        <v>11.63</v>
      </c>
      <c r="H161" s="105">
        <f>IFERROR(VLOOKUP($A161,'HPI Partial'!$A$1:$F$347,3,FALSE),"-")</f>
        <v>11.75</v>
      </c>
      <c r="I161" s="105">
        <f>IFERROR(VLOOKUP($A161,'HPI Partial'!$A$1:$F$347,4,FALSE),"-")</f>
        <v>10.81</v>
      </c>
      <c r="J161" s="105">
        <f>IFERROR(VLOOKUP($A161,'HPI Partial'!$A$1:$F$347,5,FALSE),"-")</f>
        <v>11.15</v>
      </c>
      <c r="K161" s="105">
        <f>IFERROR(VLOOKUP($A161,'HPI Partial'!$A$1:$F$347,6,FALSE),"-")</f>
        <v>753002</v>
      </c>
    </row>
    <row r="162" spans="1:11" ht="15" customHeight="1" x14ac:dyDescent="0.2">
      <c r="A162" s="109">
        <v>44134</v>
      </c>
      <c r="B162" s="48">
        <v>11.44</v>
      </c>
      <c r="C162" s="48">
        <v>11.59</v>
      </c>
      <c r="D162" s="48">
        <v>11.112</v>
      </c>
      <c r="E162" s="48">
        <v>11.53</v>
      </c>
      <c r="F162" s="48">
        <v>739970</v>
      </c>
      <c r="G162" s="105">
        <f>IFERROR(VLOOKUP($A162,'HPI Partial'!$A$1:$F$347,2,FALSE),"-")</f>
        <v>11.44</v>
      </c>
      <c r="H162" s="105">
        <f>IFERROR(VLOOKUP($A162,'HPI Partial'!$A$1:$F$347,3,FALSE),"-")</f>
        <v>11.59</v>
      </c>
      <c r="I162" s="105">
        <f>IFERROR(VLOOKUP($A162,'HPI Partial'!$A$1:$F$347,4,FALSE),"-")</f>
        <v>11.112</v>
      </c>
      <c r="J162" s="105">
        <f>IFERROR(VLOOKUP($A162,'HPI Partial'!$A$1:$F$347,5,FALSE),"-")</f>
        <v>11.53</v>
      </c>
      <c r="K162" s="105">
        <f>IFERROR(VLOOKUP($A162,'HPI Partial'!$A$1:$F$347,6,FALSE),"-")</f>
        <v>739970</v>
      </c>
    </row>
    <row r="163" spans="1:11" ht="15" customHeight="1" x14ac:dyDescent="0.2">
      <c r="A163" s="109">
        <v>44133</v>
      </c>
      <c r="B163" s="48">
        <v>11.19</v>
      </c>
      <c r="C163" s="48">
        <v>11.53</v>
      </c>
      <c r="D163" s="48">
        <v>10.76</v>
      </c>
      <c r="E163" s="48">
        <v>11.49</v>
      </c>
      <c r="F163" s="48">
        <v>1618853</v>
      </c>
      <c r="G163" s="105">
        <f>IFERROR(VLOOKUP($A163,'HPI Partial'!$A$1:$F$347,2,FALSE),"-")</f>
        <v>11.19</v>
      </c>
      <c r="H163" s="105">
        <f>IFERROR(VLOOKUP($A163,'HPI Partial'!$A$1:$F$347,3,FALSE),"-")</f>
        <v>11.53</v>
      </c>
      <c r="I163" s="105">
        <f>IFERROR(VLOOKUP($A163,'HPI Partial'!$A$1:$F$347,4,FALSE),"-")</f>
        <v>10.76</v>
      </c>
      <c r="J163" s="105">
        <f>IFERROR(VLOOKUP($A163,'HPI Partial'!$A$1:$F$347,5,FALSE),"-")</f>
        <v>11.49</v>
      </c>
      <c r="K163" s="105">
        <f>IFERROR(VLOOKUP($A163,'HPI Partial'!$A$1:$F$347,6,FALSE),"-")</f>
        <v>1618853</v>
      </c>
    </row>
    <row r="164" spans="1:11" ht="15" customHeight="1" x14ac:dyDescent="0.2">
      <c r="A164" s="109">
        <v>44132</v>
      </c>
      <c r="B164" s="48">
        <v>11.36</v>
      </c>
      <c r="C164" s="48">
        <v>12</v>
      </c>
      <c r="D164" s="48">
        <v>11.34</v>
      </c>
      <c r="E164" s="48">
        <v>11.79</v>
      </c>
      <c r="F164" s="48">
        <v>1143441</v>
      </c>
      <c r="G164" s="105">
        <f>IFERROR(VLOOKUP($A164,'HPI Partial'!$A$1:$F$347,2,FALSE),"-")</f>
        <v>11.36</v>
      </c>
      <c r="H164" s="105">
        <f>IFERROR(VLOOKUP($A164,'HPI Partial'!$A$1:$F$347,3,FALSE),"-")</f>
        <v>12</v>
      </c>
      <c r="I164" s="105">
        <f>IFERROR(VLOOKUP($A164,'HPI Partial'!$A$1:$F$347,4,FALSE),"-")</f>
        <v>11.34</v>
      </c>
      <c r="J164" s="105">
        <f>IFERROR(VLOOKUP($A164,'HPI Partial'!$A$1:$F$347,5,FALSE),"-")</f>
        <v>11.79</v>
      </c>
      <c r="K164" s="105">
        <f>IFERROR(VLOOKUP($A164,'HPI Partial'!$A$1:$F$347,6,FALSE),"-")</f>
        <v>1143441</v>
      </c>
    </row>
    <row r="165" spans="1:11" ht="15" customHeight="1" x14ac:dyDescent="0.2">
      <c r="A165" s="109">
        <v>44131</v>
      </c>
      <c r="B165" s="48">
        <v>11.53</v>
      </c>
      <c r="C165" s="48">
        <v>11.75</v>
      </c>
      <c r="D165" s="48">
        <v>11.465</v>
      </c>
      <c r="E165" s="48">
        <v>11.71</v>
      </c>
      <c r="F165" s="48">
        <v>932367</v>
      </c>
      <c r="G165" s="105">
        <f>IFERROR(VLOOKUP($A165,'HPI Partial'!$A$1:$F$347,2,FALSE),"-")</f>
        <v>11.53</v>
      </c>
      <c r="H165" s="105">
        <f>IFERROR(VLOOKUP($A165,'HPI Partial'!$A$1:$F$347,3,FALSE),"-")</f>
        <v>11.75</v>
      </c>
      <c r="I165" s="105">
        <f>IFERROR(VLOOKUP($A165,'HPI Partial'!$A$1:$F$347,4,FALSE),"-")</f>
        <v>11.465</v>
      </c>
      <c r="J165" s="105">
        <f>IFERROR(VLOOKUP($A165,'HPI Partial'!$A$1:$F$347,5,FALSE),"-")</f>
        <v>11.71</v>
      </c>
      <c r="K165" s="105">
        <f>IFERROR(VLOOKUP($A165,'HPI Partial'!$A$1:$F$347,6,FALSE),"-")</f>
        <v>932367</v>
      </c>
    </row>
    <row r="166" spans="1:11" ht="15" customHeight="1" x14ac:dyDescent="0.2">
      <c r="A166" s="109">
        <v>44130</v>
      </c>
      <c r="B166" s="48">
        <v>11.42</v>
      </c>
      <c r="C166" s="48">
        <v>11.65</v>
      </c>
      <c r="D166" s="48">
        <v>11.19</v>
      </c>
      <c r="E166" s="48">
        <v>11.56</v>
      </c>
      <c r="F166" s="48">
        <v>504538</v>
      </c>
      <c r="G166" s="105">
        <f>IFERROR(VLOOKUP($A166,'HPI Partial'!$A$1:$F$347,2,FALSE),"-")</f>
        <v>11.42</v>
      </c>
      <c r="H166" s="105">
        <f>IFERROR(VLOOKUP($A166,'HPI Partial'!$A$1:$F$347,3,FALSE),"-")</f>
        <v>11.65</v>
      </c>
      <c r="I166" s="105">
        <f>IFERROR(VLOOKUP($A166,'HPI Partial'!$A$1:$F$347,4,FALSE),"-")</f>
        <v>11.19</v>
      </c>
      <c r="J166" s="105">
        <f>IFERROR(VLOOKUP($A166,'HPI Partial'!$A$1:$F$347,5,FALSE),"-")</f>
        <v>11.56</v>
      </c>
      <c r="K166" s="105">
        <f>IFERROR(VLOOKUP($A166,'HPI Partial'!$A$1:$F$347,6,FALSE),"-")</f>
        <v>504538</v>
      </c>
    </row>
    <row r="167" spans="1:11" ht="15" customHeight="1" x14ac:dyDescent="0.2">
      <c r="A167" s="109">
        <v>44127</v>
      </c>
      <c r="B167" s="48">
        <v>11.75</v>
      </c>
      <c r="C167" s="48">
        <v>11.75</v>
      </c>
      <c r="D167" s="48">
        <v>11.37</v>
      </c>
      <c r="E167" s="48">
        <v>11.56</v>
      </c>
      <c r="F167" s="48">
        <v>321664</v>
      </c>
      <c r="G167" s="105">
        <f>IFERROR(VLOOKUP($A167,'HPI Partial'!$A$1:$F$347,2,FALSE),"-")</f>
        <v>11.75</v>
      </c>
      <c r="H167" s="105">
        <f>IFERROR(VLOOKUP($A167,'HPI Partial'!$A$1:$F$347,3,FALSE),"-")</f>
        <v>11.75</v>
      </c>
      <c r="I167" s="105">
        <f>IFERROR(VLOOKUP($A167,'HPI Partial'!$A$1:$F$347,4,FALSE),"-")</f>
        <v>11.37</v>
      </c>
      <c r="J167" s="105">
        <f>IFERROR(VLOOKUP($A167,'HPI Partial'!$A$1:$F$347,5,FALSE),"-")</f>
        <v>11.56</v>
      </c>
      <c r="K167" s="105">
        <f>IFERROR(VLOOKUP($A167,'HPI Partial'!$A$1:$F$347,6,FALSE),"-")</f>
        <v>321664</v>
      </c>
    </row>
    <row r="168" spans="1:11" ht="15" customHeight="1" x14ac:dyDescent="0.2">
      <c r="A168" s="109">
        <v>44126</v>
      </c>
      <c r="B168" s="48">
        <v>11.39</v>
      </c>
      <c r="C168" s="48">
        <v>11.72</v>
      </c>
      <c r="D168" s="48">
        <v>11.25</v>
      </c>
      <c r="E168" s="48">
        <v>11.67</v>
      </c>
      <c r="F168" s="48">
        <v>505867</v>
      </c>
      <c r="G168" s="105">
        <f>IFERROR(VLOOKUP($A168,'HPI Partial'!$A$1:$F$347,2,FALSE),"-")</f>
        <v>11.39</v>
      </c>
      <c r="H168" s="105">
        <f>IFERROR(VLOOKUP($A168,'HPI Partial'!$A$1:$F$347,3,FALSE),"-")</f>
        <v>11.72</v>
      </c>
      <c r="I168" s="105">
        <f>IFERROR(VLOOKUP($A168,'HPI Partial'!$A$1:$F$347,4,FALSE),"-")</f>
        <v>11.25</v>
      </c>
      <c r="J168" s="105">
        <f>IFERROR(VLOOKUP($A168,'HPI Partial'!$A$1:$F$347,5,FALSE),"-")</f>
        <v>11.67</v>
      </c>
      <c r="K168" s="105">
        <f>IFERROR(VLOOKUP($A168,'HPI Partial'!$A$1:$F$347,6,FALSE),"-")</f>
        <v>505867</v>
      </c>
    </row>
    <row r="169" spans="1:11" ht="15" customHeight="1" x14ac:dyDescent="0.2">
      <c r="A169" s="109">
        <v>44125</v>
      </c>
      <c r="B169" s="48">
        <v>11.2</v>
      </c>
      <c r="C169" s="48">
        <v>11.48</v>
      </c>
      <c r="D169" s="48">
        <v>11.07</v>
      </c>
      <c r="E169" s="48">
        <v>11.36</v>
      </c>
      <c r="F169" s="48">
        <v>283242</v>
      </c>
      <c r="G169" s="105">
        <f>IFERROR(VLOOKUP($A169,'HPI Partial'!$A$1:$F$347,2,FALSE),"-")</f>
        <v>11.2</v>
      </c>
      <c r="H169" s="105">
        <f>IFERROR(VLOOKUP($A169,'HPI Partial'!$A$1:$F$347,3,FALSE),"-")</f>
        <v>11.48</v>
      </c>
      <c r="I169" s="105">
        <f>IFERROR(VLOOKUP($A169,'HPI Partial'!$A$1:$F$347,4,FALSE),"-")</f>
        <v>11.07</v>
      </c>
      <c r="J169" s="105">
        <f>IFERROR(VLOOKUP($A169,'HPI Partial'!$A$1:$F$347,5,FALSE),"-")</f>
        <v>11.36</v>
      </c>
      <c r="K169" s="105">
        <f>IFERROR(VLOOKUP($A169,'HPI Partial'!$A$1:$F$347,6,FALSE),"-")</f>
        <v>283242</v>
      </c>
    </row>
    <row r="170" spans="1:11" ht="15" customHeight="1" x14ac:dyDescent="0.2">
      <c r="A170" s="109">
        <v>44124</v>
      </c>
      <c r="B170" s="48">
        <v>11.2</v>
      </c>
      <c r="C170" s="48">
        <v>11.3262</v>
      </c>
      <c r="D170" s="48">
        <v>10.91</v>
      </c>
      <c r="E170" s="48">
        <v>11.21</v>
      </c>
      <c r="F170" s="48">
        <v>438876</v>
      </c>
      <c r="G170" s="105" t="str">
        <f>IFERROR(VLOOKUP($A170,'HPI Partial'!$A$1:$F$347,2,FALSE),"-")</f>
        <v>-</v>
      </c>
      <c r="H170" s="105" t="str">
        <f>IFERROR(VLOOKUP($A170,'HPI Partial'!$A$1:$F$347,3,FALSE),"-")</f>
        <v>-</v>
      </c>
      <c r="I170" s="105" t="str">
        <f>IFERROR(VLOOKUP($A170,'HPI Partial'!$A$1:$F$347,4,FALSE),"-")</f>
        <v>-</v>
      </c>
      <c r="J170" s="105" t="str">
        <f>IFERROR(VLOOKUP($A170,'HPI Partial'!$A$1:$F$347,5,FALSE),"-")</f>
        <v>-</v>
      </c>
      <c r="K170" s="105" t="str">
        <f>IFERROR(VLOOKUP($A170,'HPI Partial'!$A$1:$F$347,6,FALSE),"-")</f>
        <v>-</v>
      </c>
    </row>
    <row r="171" spans="1:11" ht="15" customHeight="1" x14ac:dyDescent="0.2">
      <c r="A171" s="109">
        <v>44123</v>
      </c>
      <c r="B171" s="48">
        <v>11.37</v>
      </c>
      <c r="C171" s="48">
        <v>11.77</v>
      </c>
      <c r="D171" s="48">
        <v>11.14</v>
      </c>
      <c r="E171" s="48">
        <v>11.2</v>
      </c>
      <c r="F171" s="48">
        <v>820667</v>
      </c>
      <c r="G171" s="105" t="str">
        <f>IFERROR(VLOOKUP($A171,'HPI Partial'!$A$1:$F$347,2,FALSE),"-")</f>
        <v>-</v>
      </c>
      <c r="H171" s="105" t="str">
        <f>IFERROR(VLOOKUP($A171,'HPI Partial'!$A$1:$F$347,3,FALSE),"-")</f>
        <v>-</v>
      </c>
      <c r="I171" s="105" t="str">
        <f>IFERROR(VLOOKUP($A171,'HPI Partial'!$A$1:$F$347,4,FALSE),"-")</f>
        <v>-</v>
      </c>
      <c r="J171" s="105" t="str">
        <f>IFERROR(VLOOKUP($A171,'HPI Partial'!$A$1:$F$347,5,FALSE),"-")</f>
        <v>-</v>
      </c>
      <c r="K171" s="105" t="str">
        <f>IFERROR(VLOOKUP($A171,'HPI Partial'!$A$1:$F$347,6,FALSE),"-")</f>
        <v>-</v>
      </c>
    </row>
    <row r="172" spans="1:11" ht="15" customHeight="1" x14ac:dyDescent="0.2">
      <c r="A172" s="109">
        <v>44120</v>
      </c>
      <c r="B172" s="48">
        <v>11.21</v>
      </c>
      <c r="C172" s="48">
        <v>11.4756</v>
      </c>
      <c r="D172" s="48">
        <v>11.13</v>
      </c>
      <c r="E172" s="48">
        <v>11.2</v>
      </c>
      <c r="F172" s="48">
        <v>500188</v>
      </c>
      <c r="G172" s="105" t="str">
        <f>IFERROR(VLOOKUP($A172,'HPI Partial'!$A$1:$F$347,2,FALSE),"-")</f>
        <v>-</v>
      </c>
      <c r="H172" s="105" t="str">
        <f>IFERROR(VLOOKUP($A172,'HPI Partial'!$A$1:$F$347,3,FALSE),"-")</f>
        <v>-</v>
      </c>
      <c r="I172" s="105" t="str">
        <f>IFERROR(VLOOKUP($A172,'HPI Partial'!$A$1:$F$347,4,FALSE),"-")</f>
        <v>-</v>
      </c>
      <c r="J172" s="105" t="str">
        <f>IFERROR(VLOOKUP($A172,'HPI Partial'!$A$1:$F$347,5,FALSE),"-")</f>
        <v>-</v>
      </c>
      <c r="K172" s="105" t="str">
        <f>IFERROR(VLOOKUP($A172,'HPI Partial'!$A$1:$F$347,6,FALSE),"-")</f>
        <v>-</v>
      </c>
    </row>
    <row r="173" spans="1:11" ht="15" customHeight="1" x14ac:dyDescent="0.2">
      <c r="A173" s="109">
        <v>44119</v>
      </c>
      <c r="B173" s="48">
        <v>11.05</v>
      </c>
      <c r="C173" s="48">
        <v>11.275</v>
      </c>
      <c r="D173" s="48">
        <v>10.8383</v>
      </c>
      <c r="E173" s="48">
        <v>11.23</v>
      </c>
      <c r="F173" s="48">
        <v>716096</v>
      </c>
      <c r="G173" s="105" t="str">
        <f>IFERROR(VLOOKUP($A173,'HPI Partial'!$A$1:$F$347,2,FALSE),"-")</f>
        <v>-</v>
      </c>
      <c r="H173" s="105" t="str">
        <f>IFERROR(VLOOKUP($A173,'HPI Partial'!$A$1:$F$347,3,FALSE),"-")</f>
        <v>-</v>
      </c>
      <c r="I173" s="105" t="str">
        <f>IFERROR(VLOOKUP($A173,'HPI Partial'!$A$1:$F$347,4,FALSE),"-")</f>
        <v>-</v>
      </c>
      <c r="J173" s="105" t="str">
        <f>IFERROR(VLOOKUP($A173,'HPI Partial'!$A$1:$F$347,5,FALSE),"-")</f>
        <v>-</v>
      </c>
      <c r="K173" s="105" t="str">
        <f>IFERROR(VLOOKUP($A173,'HPI Partial'!$A$1:$F$347,6,FALSE),"-")</f>
        <v>-</v>
      </c>
    </row>
    <row r="174" spans="1:11" ht="15" customHeight="1" x14ac:dyDescent="0.2">
      <c r="A174" s="109">
        <v>44118</v>
      </c>
      <c r="B174" s="48">
        <v>11.05</v>
      </c>
      <c r="C174" s="48">
        <v>11.125</v>
      </c>
      <c r="D174" s="48">
        <v>10.65</v>
      </c>
      <c r="E174" s="48">
        <v>11.06</v>
      </c>
      <c r="F174" s="48">
        <v>1024959</v>
      </c>
      <c r="G174" s="105" t="str">
        <f>IFERROR(VLOOKUP($A174,'HPI Partial'!$A$1:$F$347,2,FALSE),"-")</f>
        <v>-</v>
      </c>
      <c r="H174" s="105" t="str">
        <f>IFERROR(VLOOKUP($A174,'HPI Partial'!$A$1:$F$347,3,FALSE),"-")</f>
        <v>-</v>
      </c>
      <c r="I174" s="105" t="str">
        <f>IFERROR(VLOOKUP($A174,'HPI Partial'!$A$1:$F$347,4,FALSE),"-")</f>
        <v>-</v>
      </c>
      <c r="J174" s="105" t="str">
        <f>IFERROR(VLOOKUP($A174,'HPI Partial'!$A$1:$F$347,5,FALSE),"-")</f>
        <v>-</v>
      </c>
      <c r="K174" s="105" t="str">
        <f>IFERROR(VLOOKUP($A174,'HPI Partial'!$A$1:$F$347,6,FALSE),"-")</f>
        <v>-</v>
      </c>
    </row>
    <row r="175" spans="1:11" ht="15" customHeight="1" x14ac:dyDescent="0.2">
      <c r="A175" s="109">
        <v>44117</v>
      </c>
      <c r="B175" s="48">
        <v>11.85</v>
      </c>
      <c r="C175" s="48">
        <v>11.85</v>
      </c>
      <c r="D175" s="48">
        <v>11.2</v>
      </c>
      <c r="E175" s="48">
        <v>11.24</v>
      </c>
      <c r="F175" s="48">
        <v>616881</v>
      </c>
      <c r="G175" s="105" t="str">
        <f>IFERROR(VLOOKUP($A175,'HPI Partial'!$A$1:$F$347,2,FALSE),"-")</f>
        <v>-</v>
      </c>
      <c r="H175" s="105" t="str">
        <f>IFERROR(VLOOKUP($A175,'HPI Partial'!$A$1:$F$347,3,FALSE),"-")</f>
        <v>-</v>
      </c>
      <c r="I175" s="105" t="str">
        <f>IFERROR(VLOOKUP($A175,'HPI Partial'!$A$1:$F$347,4,FALSE),"-")</f>
        <v>-</v>
      </c>
      <c r="J175" s="105" t="str">
        <f>IFERROR(VLOOKUP($A175,'HPI Partial'!$A$1:$F$347,5,FALSE),"-")</f>
        <v>-</v>
      </c>
      <c r="K175" s="105" t="str">
        <f>IFERROR(VLOOKUP($A175,'HPI Partial'!$A$1:$F$347,6,FALSE),"-")</f>
        <v>-</v>
      </c>
    </row>
    <row r="176" spans="1:11" ht="15" customHeight="1" x14ac:dyDescent="0.2">
      <c r="A176" s="109">
        <v>44116</v>
      </c>
      <c r="B176" s="48">
        <v>11.37</v>
      </c>
      <c r="C176" s="48">
        <v>11.94</v>
      </c>
      <c r="D176" s="48">
        <v>11.2</v>
      </c>
      <c r="E176" s="48">
        <v>11.89</v>
      </c>
      <c r="F176" s="48">
        <v>638934</v>
      </c>
      <c r="G176" s="105" t="str">
        <f>IFERROR(VLOOKUP($A176,'HPI Partial'!$A$1:$F$347,2,FALSE),"-")</f>
        <v>-</v>
      </c>
      <c r="H176" s="105" t="str">
        <f>IFERROR(VLOOKUP($A176,'HPI Partial'!$A$1:$F$347,3,FALSE),"-")</f>
        <v>-</v>
      </c>
      <c r="I176" s="105" t="str">
        <f>IFERROR(VLOOKUP($A176,'HPI Partial'!$A$1:$F$347,4,FALSE),"-")</f>
        <v>-</v>
      </c>
      <c r="J176" s="105" t="str">
        <f>IFERROR(VLOOKUP($A176,'HPI Partial'!$A$1:$F$347,5,FALSE),"-")</f>
        <v>-</v>
      </c>
      <c r="K176" s="105" t="str">
        <f>IFERROR(VLOOKUP($A176,'HPI Partial'!$A$1:$F$347,6,FALSE),"-")</f>
        <v>-</v>
      </c>
    </row>
    <row r="177" spans="1:11" ht="15" customHeight="1" x14ac:dyDescent="0.2">
      <c r="A177" s="109">
        <v>44113</v>
      </c>
      <c r="B177" s="48">
        <v>11.85</v>
      </c>
      <c r="C177" s="48">
        <v>12.11</v>
      </c>
      <c r="D177" s="48">
        <v>11.52</v>
      </c>
      <c r="E177" s="48">
        <v>11.62</v>
      </c>
      <c r="F177" s="48">
        <v>412833</v>
      </c>
      <c r="G177" s="105" t="str">
        <f>IFERROR(VLOOKUP($A177,'HPI Partial'!$A$1:$F$347,2,FALSE),"-")</f>
        <v>-</v>
      </c>
      <c r="H177" s="105" t="str">
        <f>IFERROR(VLOOKUP($A177,'HPI Partial'!$A$1:$F$347,3,FALSE),"-")</f>
        <v>-</v>
      </c>
      <c r="I177" s="105" t="str">
        <f>IFERROR(VLOOKUP($A177,'HPI Partial'!$A$1:$F$347,4,FALSE),"-")</f>
        <v>-</v>
      </c>
      <c r="J177" s="105" t="str">
        <f>IFERROR(VLOOKUP($A177,'HPI Partial'!$A$1:$F$347,5,FALSE),"-")</f>
        <v>-</v>
      </c>
      <c r="K177" s="105" t="str">
        <f>IFERROR(VLOOKUP($A177,'HPI Partial'!$A$1:$F$347,6,FALSE),"-")</f>
        <v>-</v>
      </c>
    </row>
    <row r="178" spans="1:11" ht="15" customHeight="1" x14ac:dyDescent="0.2">
      <c r="A178" s="109">
        <v>44112</v>
      </c>
      <c r="B178" s="48">
        <v>11.5</v>
      </c>
      <c r="C178" s="48">
        <v>11.64</v>
      </c>
      <c r="D178" s="48">
        <v>11.27</v>
      </c>
      <c r="E178" s="48">
        <v>11.62</v>
      </c>
      <c r="F178" s="48">
        <v>430942</v>
      </c>
      <c r="G178" s="105" t="str">
        <f>IFERROR(VLOOKUP($A178,'HPI Partial'!$A$1:$F$347,2,FALSE),"-")</f>
        <v>-</v>
      </c>
      <c r="H178" s="105" t="str">
        <f>IFERROR(VLOOKUP($A178,'HPI Partial'!$A$1:$F$347,3,FALSE),"-")</f>
        <v>-</v>
      </c>
      <c r="I178" s="105" t="str">
        <f>IFERROR(VLOOKUP($A178,'HPI Partial'!$A$1:$F$347,4,FALSE),"-")</f>
        <v>-</v>
      </c>
      <c r="J178" s="105" t="str">
        <f>IFERROR(VLOOKUP($A178,'HPI Partial'!$A$1:$F$347,5,FALSE),"-")</f>
        <v>-</v>
      </c>
      <c r="K178" s="105" t="str">
        <f>IFERROR(VLOOKUP($A178,'HPI Partial'!$A$1:$F$347,6,FALSE),"-")</f>
        <v>-</v>
      </c>
    </row>
    <row r="179" spans="1:11" ht="15" customHeight="1" x14ac:dyDescent="0.2">
      <c r="A179" s="109">
        <v>44111</v>
      </c>
      <c r="B179" s="48">
        <v>11.58</v>
      </c>
      <c r="C179" s="48">
        <v>11.7</v>
      </c>
      <c r="D179" s="48">
        <v>11.11</v>
      </c>
      <c r="E179" s="48">
        <v>11.37</v>
      </c>
      <c r="F179" s="48">
        <v>671831</v>
      </c>
      <c r="G179" s="105" t="str">
        <f>IFERROR(VLOOKUP($A179,'HPI Partial'!$A$1:$F$347,2,FALSE),"-")</f>
        <v>-</v>
      </c>
      <c r="H179" s="105" t="str">
        <f>IFERROR(VLOOKUP($A179,'HPI Partial'!$A$1:$F$347,3,FALSE),"-")</f>
        <v>-</v>
      </c>
      <c r="I179" s="105" t="str">
        <f>IFERROR(VLOOKUP($A179,'HPI Partial'!$A$1:$F$347,4,FALSE),"-")</f>
        <v>-</v>
      </c>
      <c r="J179" s="105" t="str">
        <f>IFERROR(VLOOKUP($A179,'HPI Partial'!$A$1:$F$347,5,FALSE),"-")</f>
        <v>-</v>
      </c>
      <c r="K179" s="105" t="str">
        <f>IFERROR(VLOOKUP($A179,'HPI Partial'!$A$1:$F$347,6,FALSE),"-")</f>
        <v>-</v>
      </c>
    </row>
    <row r="180" spans="1:11" ht="15" customHeight="1" x14ac:dyDescent="0.2">
      <c r="A180" s="109">
        <v>44110</v>
      </c>
      <c r="B180" s="48">
        <v>11.17</v>
      </c>
      <c r="C180" s="48">
        <v>11.91</v>
      </c>
      <c r="D180" s="48">
        <v>11.16</v>
      </c>
      <c r="E180" s="48">
        <v>11.43</v>
      </c>
      <c r="F180" s="48">
        <v>865449</v>
      </c>
      <c r="G180" s="105" t="str">
        <f>IFERROR(VLOOKUP($A180,'HPI Partial'!$A$1:$F$347,2,FALSE),"-")</f>
        <v>-</v>
      </c>
      <c r="H180" s="105" t="str">
        <f>IFERROR(VLOOKUP($A180,'HPI Partial'!$A$1:$F$347,3,FALSE),"-")</f>
        <v>-</v>
      </c>
      <c r="I180" s="105" t="str">
        <f>IFERROR(VLOOKUP($A180,'HPI Partial'!$A$1:$F$347,4,FALSE),"-")</f>
        <v>-</v>
      </c>
      <c r="J180" s="105" t="str">
        <f>IFERROR(VLOOKUP($A180,'HPI Partial'!$A$1:$F$347,5,FALSE),"-")</f>
        <v>-</v>
      </c>
      <c r="K180" s="105" t="str">
        <f>IFERROR(VLOOKUP($A180,'HPI Partial'!$A$1:$F$347,6,FALSE),"-")</f>
        <v>-</v>
      </c>
    </row>
    <row r="181" spans="1:11" ht="15" customHeight="1" x14ac:dyDescent="0.2">
      <c r="A181" s="109">
        <v>44109</v>
      </c>
      <c r="B181" s="48">
        <v>11.27</v>
      </c>
      <c r="C181" s="48">
        <v>11.305</v>
      </c>
      <c r="D181" s="48">
        <v>10.5</v>
      </c>
      <c r="E181" s="48">
        <v>11.06</v>
      </c>
      <c r="F181" s="48">
        <v>1208823</v>
      </c>
      <c r="G181" s="105" t="str">
        <f>IFERROR(VLOOKUP($A181,'HPI Partial'!$A$1:$F$347,2,FALSE),"-")</f>
        <v>-</v>
      </c>
      <c r="H181" s="105" t="str">
        <f>IFERROR(VLOOKUP($A181,'HPI Partial'!$A$1:$F$347,3,FALSE),"-")</f>
        <v>-</v>
      </c>
      <c r="I181" s="105" t="str">
        <f>IFERROR(VLOOKUP($A181,'HPI Partial'!$A$1:$F$347,4,FALSE),"-")</f>
        <v>-</v>
      </c>
      <c r="J181" s="105" t="str">
        <f>IFERROR(VLOOKUP($A181,'HPI Partial'!$A$1:$F$347,5,FALSE),"-")</f>
        <v>-</v>
      </c>
      <c r="K181" s="105" t="str">
        <f>IFERROR(VLOOKUP($A181,'HPI Partial'!$A$1:$F$347,6,FALSE),"-")</f>
        <v>-</v>
      </c>
    </row>
    <row r="182" spans="1:11" ht="15" customHeight="1" x14ac:dyDescent="0.2">
      <c r="A182" s="109">
        <v>44106</v>
      </c>
      <c r="B182" s="48">
        <v>11.3</v>
      </c>
      <c r="C182" s="48">
        <v>11.48</v>
      </c>
      <c r="D182" s="48">
        <v>11.08</v>
      </c>
      <c r="E182" s="48">
        <v>11.27</v>
      </c>
      <c r="F182" s="48">
        <v>628690</v>
      </c>
      <c r="G182" s="105" t="str">
        <f>IFERROR(VLOOKUP($A182,'HPI Partial'!$A$1:$F$347,2,FALSE),"-")</f>
        <v>-</v>
      </c>
      <c r="H182" s="105" t="str">
        <f>IFERROR(VLOOKUP($A182,'HPI Partial'!$A$1:$F$347,3,FALSE),"-")</f>
        <v>-</v>
      </c>
      <c r="I182" s="105" t="str">
        <f>IFERROR(VLOOKUP($A182,'HPI Partial'!$A$1:$F$347,4,FALSE),"-")</f>
        <v>-</v>
      </c>
      <c r="J182" s="105" t="str">
        <f>IFERROR(VLOOKUP($A182,'HPI Partial'!$A$1:$F$347,5,FALSE),"-")</f>
        <v>-</v>
      </c>
      <c r="K182" s="105" t="str">
        <f>IFERROR(VLOOKUP($A182,'HPI Partial'!$A$1:$F$347,6,FALSE),"-")</f>
        <v>-</v>
      </c>
    </row>
    <row r="183" spans="1:11" ht="15" customHeight="1" x14ac:dyDescent="0.2">
      <c r="A183" s="109">
        <v>44105</v>
      </c>
      <c r="B183" s="48">
        <v>12.2</v>
      </c>
      <c r="C183" s="48">
        <v>12.2</v>
      </c>
      <c r="D183" s="48">
        <v>11.58</v>
      </c>
      <c r="E183" s="48">
        <v>11.61</v>
      </c>
      <c r="F183" s="48">
        <v>876683</v>
      </c>
      <c r="G183" s="105" t="str">
        <f>IFERROR(VLOOKUP($A183,'HPI Partial'!$A$1:$F$347,2,FALSE),"-")</f>
        <v>-</v>
      </c>
      <c r="H183" s="105" t="str">
        <f>IFERROR(VLOOKUP($A183,'HPI Partial'!$A$1:$F$347,3,FALSE),"-")</f>
        <v>-</v>
      </c>
      <c r="I183" s="105" t="str">
        <f>IFERROR(VLOOKUP($A183,'HPI Partial'!$A$1:$F$347,4,FALSE),"-")</f>
        <v>-</v>
      </c>
      <c r="J183" s="105" t="str">
        <f>IFERROR(VLOOKUP($A183,'HPI Partial'!$A$1:$F$347,5,FALSE),"-")</f>
        <v>-</v>
      </c>
      <c r="K183" s="105" t="str">
        <f>IFERROR(VLOOKUP($A183,'HPI Partial'!$A$1:$F$347,6,FALSE),"-")</f>
        <v>-</v>
      </c>
    </row>
    <row r="184" spans="1:11" ht="15" customHeight="1" x14ac:dyDescent="0.2">
      <c r="A184" s="109">
        <v>44104</v>
      </c>
      <c r="B184" s="48">
        <v>11.96</v>
      </c>
      <c r="C184" s="48">
        <v>12.26</v>
      </c>
      <c r="D184" s="48">
        <v>11.932600000000001</v>
      </c>
      <c r="E184" s="48">
        <v>11.96</v>
      </c>
      <c r="F184" s="48">
        <v>530125</v>
      </c>
      <c r="G184" s="105" t="str">
        <f>IFERROR(VLOOKUP($A184,'HPI Partial'!$A$1:$F$347,2,FALSE),"-")</f>
        <v>-</v>
      </c>
      <c r="H184" s="105" t="str">
        <f>IFERROR(VLOOKUP($A184,'HPI Partial'!$A$1:$F$347,3,FALSE),"-")</f>
        <v>-</v>
      </c>
      <c r="I184" s="105" t="str">
        <f>IFERROR(VLOOKUP($A184,'HPI Partial'!$A$1:$F$347,4,FALSE),"-")</f>
        <v>-</v>
      </c>
      <c r="J184" s="105" t="str">
        <f>IFERROR(VLOOKUP($A184,'HPI Partial'!$A$1:$F$347,5,FALSE),"-")</f>
        <v>-</v>
      </c>
      <c r="K184" s="105" t="str">
        <f>IFERROR(VLOOKUP($A184,'HPI Partial'!$A$1:$F$347,6,FALSE),"-")</f>
        <v>-</v>
      </c>
    </row>
    <row r="185" spans="1:11" ht="15" customHeight="1" x14ac:dyDescent="0.2">
      <c r="A185" s="109">
        <v>44103</v>
      </c>
      <c r="B185" s="48">
        <v>12.13</v>
      </c>
      <c r="C185" s="48">
        <v>12.15</v>
      </c>
      <c r="D185" s="48">
        <v>11.84</v>
      </c>
      <c r="E185" s="48">
        <v>11.95</v>
      </c>
      <c r="F185" s="48">
        <v>503766</v>
      </c>
      <c r="G185" s="105" t="str">
        <f>IFERROR(VLOOKUP($A185,'HPI Partial'!$A$1:$F$347,2,FALSE),"-")</f>
        <v>-</v>
      </c>
      <c r="H185" s="105" t="str">
        <f>IFERROR(VLOOKUP($A185,'HPI Partial'!$A$1:$F$347,3,FALSE),"-")</f>
        <v>-</v>
      </c>
      <c r="I185" s="105" t="str">
        <f>IFERROR(VLOOKUP($A185,'HPI Partial'!$A$1:$F$347,4,FALSE),"-")</f>
        <v>-</v>
      </c>
      <c r="J185" s="105" t="str">
        <f>IFERROR(VLOOKUP($A185,'HPI Partial'!$A$1:$F$347,5,FALSE),"-")</f>
        <v>-</v>
      </c>
      <c r="K185" s="105" t="str">
        <f>IFERROR(VLOOKUP($A185,'HPI Partial'!$A$1:$F$347,6,FALSE),"-")</f>
        <v>-</v>
      </c>
    </row>
    <row r="186" spans="1:11" ht="15" customHeight="1" x14ac:dyDescent="0.2">
      <c r="A186" s="109">
        <v>44102</v>
      </c>
      <c r="B186" s="48">
        <v>12.42</v>
      </c>
      <c r="C186" s="48">
        <v>12.53</v>
      </c>
      <c r="D186" s="48">
        <v>12.07</v>
      </c>
      <c r="E186" s="48">
        <v>12.16</v>
      </c>
      <c r="F186" s="48">
        <v>461094</v>
      </c>
      <c r="G186" s="105" t="str">
        <f>IFERROR(VLOOKUP($A186,'HPI Partial'!$A$1:$F$347,2,FALSE),"-")</f>
        <v>-</v>
      </c>
      <c r="H186" s="105" t="str">
        <f>IFERROR(VLOOKUP($A186,'HPI Partial'!$A$1:$F$347,3,FALSE),"-")</f>
        <v>-</v>
      </c>
      <c r="I186" s="105" t="str">
        <f>IFERROR(VLOOKUP($A186,'HPI Partial'!$A$1:$F$347,4,FALSE),"-")</f>
        <v>-</v>
      </c>
      <c r="J186" s="105" t="str">
        <f>IFERROR(VLOOKUP($A186,'HPI Partial'!$A$1:$F$347,5,FALSE),"-")</f>
        <v>-</v>
      </c>
      <c r="K186" s="105" t="str">
        <f>IFERROR(VLOOKUP($A186,'HPI Partial'!$A$1:$F$347,6,FALSE),"-")</f>
        <v>-</v>
      </c>
    </row>
    <row r="187" spans="1:11" ht="15" customHeight="1" x14ac:dyDescent="0.2">
      <c r="A187" s="109">
        <v>44099</v>
      </c>
      <c r="B187" s="48">
        <v>11.81</v>
      </c>
      <c r="C187" s="48">
        <v>12.23</v>
      </c>
      <c r="D187" s="48">
        <v>11.71</v>
      </c>
      <c r="E187" s="48">
        <v>12.23</v>
      </c>
      <c r="F187" s="48">
        <v>656946</v>
      </c>
      <c r="G187" s="105" t="str">
        <f>IFERROR(VLOOKUP($A187,'HPI Partial'!$A$1:$F$347,2,FALSE),"-")</f>
        <v>-</v>
      </c>
      <c r="H187" s="105" t="str">
        <f>IFERROR(VLOOKUP($A187,'HPI Partial'!$A$1:$F$347,3,FALSE),"-")</f>
        <v>-</v>
      </c>
      <c r="I187" s="105" t="str">
        <f>IFERROR(VLOOKUP($A187,'HPI Partial'!$A$1:$F$347,4,FALSE),"-")</f>
        <v>-</v>
      </c>
      <c r="J187" s="105" t="str">
        <f>IFERROR(VLOOKUP($A187,'HPI Partial'!$A$1:$F$347,5,FALSE),"-")</f>
        <v>-</v>
      </c>
      <c r="K187" s="105" t="str">
        <f>IFERROR(VLOOKUP($A187,'HPI Partial'!$A$1:$F$347,6,FALSE),"-")</f>
        <v>-</v>
      </c>
    </row>
    <row r="188" spans="1:11" ht="15" customHeight="1" x14ac:dyDescent="0.2">
      <c r="A188" s="109">
        <v>44098</v>
      </c>
      <c r="B188" s="48">
        <v>12</v>
      </c>
      <c r="C188" s="48">
        <v>12.11</v>
      </c>
      <c r="D188" s="48">
        <v>11.59</v>
      </c>
      <c r="E188" s="48">
        <v>11.8</v>
      </c>
      <c r="F188" s="48">
        <v>584676</v>
      </c>
      <c r="G188" s="105" t="str">
        <f>IFERROR(VLOOKUP($A188,'HPI Partial'!$A$1:$F$347,2,FALSE),"-")</f>
        <v>-</v>
      </c>
      <c r="H188" s="105" t="str">
        <f>IFERROR(VLOOKUP($A188,'HPI Partial'!$A$1:$F$347,3,FALSE),"-")</f>
        <v>-</v>
      </c>
      <c r="I188" s="105" t="str">
        <f>IFERROR(VLOOKUP($A188,'HPI Partial'!$A$1:$F$347,4,FALSE),"-")</f>
        <v>-</v>
      </c>
      <c r="J188" s="105" t="str">
        <f>IFERROR(VLOOKUP($A188,'HPI Partial'!$A$1:$F$347,5,FALSE),"-")</f>
        <v>-</v>
      </c>
      <c r="K188" s="105" t="str">
        <f>IFERROR(VLOOKUP($A188,'HPI Partial'!$A$1:$F$347,6,FALSE),"-")</f>
        <v>-</v>
      </c>
    </row>
    <row r="189" spans="1:11" ht="15" customHeight="1" x14ac:dyDescent="0.2">
      <c r="A189" s="109">
        <v>44097</v>
      </c>
      <c r="B189" s="48">
        <v>13.05</v>
      </c>
      <c r="C189" s="48">
        <v>13.23</v>
      </c>
      <c r="D189" s="48">
        <v>12.025</v>
      </c>
      <c r="E189" s="48">
        <v>12.05</v>
      </c>
      <c r="F189" s="48">
        <v>1169088</v>
      </c>
      <c r="G189" s="105" t="str">
        <f>IFERROR(VLOOKUP($A189,'HPI Partial'!$A$1:$F$347,2,FALSE),"-")</f>
        <v>-</v>
      </c>
      <c r="H189" s="105" t="str">
        <f>IFERROR(VLOOKUP($A189,'HPI Partial'!$A$1:$F$347,3,FALSE),"-")</f>
        <v>-</v>
      </c>
      <c r="I189" s="105" t="str">
        <f>IFERROR(VLOOKUP($A189,'HPI Partial'!$A$1:$F$347,4,FALSE),"-")</f>
        <v>-</v>
      </c>
      <c r="J189" s="105" t="str">
        <f>IFERROR(VLOOKUP($A189,'HPI Partial'!$A$1:$F$347,5,FALSE),"-")</f>
        <v>-</v>
      </c>
      <c r="K189" s="105" t="str">
        <f>IFERROR(VLOOKUP($A189,'HPI Partial'!$A$1:$F$347,6,FALSE),"-")</f>
        <v>-</v>
      </c>
    </row>
    <row r="190" spans="1:11" ht="15" customHeight="1" x14ac:dyDescent="0.2">
      <c r="A190" s="109">
        <v>44096</v>
      </c>
      <c r="B190" s="48">
        <v>12.78</v>
      </c>
      <c r="C190" s="48">
        <v>13.68</v>
      </c>
      <c r="D190" s="48">
        <v>12.62</v>
      </c>
      <c r="E190" s="48">
        <v>13.15</v>
      </c>
      <c r="F190" s="48">
        <v>2987819</v>
      </c>
      <c r="G190" s="105" t="str">
        <f>IFERROR(VLOOKUP($A190,'HPI Partial'!$A$1:$F$347,2,FALSE),"-")</f>
        <v>-</v>
      </c>
      <c r="H190" s="105" t="str">
        <f>IFERROR(VLOOKUP($A190,'HPI Partial'!$A$1:$F$347,3,FALSE),"-")</f>
        <v>-</v>
      </c>
      <c r="I190" s="105" t="str">
        <f>IFERROR(VLOOKUP($A190,'HPI Partial'!$A$1:$F$347,4,FALSE),"-")</f>
        <v>-</v>
      </c>
      <c r="J190" s="105" t="str">
        <f>IFERROR(VLOOKUP($A190,'HPI Partial'!$A$1:$F$347,5,FALSE),"-")</f>
        <v>-</v>
      </c>
      <c r="K190" s="105" t="str">
        <f>IFERROR(VLOOKUP($A190,'HPI Partial'!$A$1:$F$347,6,FALSE),"-")</f>
        <v>-</v>
      </c>
    </row>
    <row r="191" spans="1:11" ht="15" customHeight="1" x14ac:dyDescent="0.2">
      <c r="A191" s="109">
        <v>44095</v>
      </c>
      <c r="B191" s="48">
        <v>13.14</v>
      </c>
      <c r="C191" s="48">
        <v>13.24</v>
      </c>
      <c r="D191" s="48">
        <v>12.5474</v>
      </c>
      <c r="E191" s="48">
        <v>12.73</v>
      </c>
      <c r="F191" s="48">
        <v>751374</v>
      </c>
      <c r="G191" s="105" t="str">
        <f>IFERROR(VLOOKUP($A191,'HPI Partial'!$A$1:$F$347,2,FALSE),"-")</f>
        <v>-</v>
      </c>
      <c r="H191" s="105" t="str">
        <f>IFERROR(VLOOKUP($A191,'HPI Partial'!$A$1:$F$347,3,FALSE),"-")</f>
        <v>-</v>
      </c>
      <c r="I191" s="105" t="str">
        <f>IFERROR(VLOOKUP($A191,'HPI Partial'!$A$1:$F$347,4,FALSE),"-")</f>
        <v>-</v>
      </c>
      <c r="J191" s="105" t="str">
        <f>IFERROR(VLOOKUP($A191,'HPI Partial'!$A$1:$F$347,5,FALSE),"-")</f>
        <v>-</v>
      </c>
      <c r="K191" s="105" t="str">
        <f>IFERROR(VLOOKUP($A191,'HPI Partial'!$A$1:$F$347,6,FALSE),"-")</f>
        <v>-</v>
      </c>
    </row>
    <row r="192" spans="1:11" ht="15" customHeight="1" x14ac:dyDescent="0.2">
      <c r="A192" s="109">
        <v>44092</v>
      </c>
      <c r="B192" s="48">
        <v>13.31</v>
      </c>
      <c r="C192" s="48">
        <v>13.58</v>
      </c>
      <c r="D192" s="48">
        <v>13.16</v>
      </c>
      <c r="E192" s="48">
        <v>13.41</v>
      </c>
      <c r="F192" s="48">
        <v>582294</v>
      </c>
      <c r="G192" s="105" t="str">
        <f>IFERROR(VLOOKUP($A192,'HPI Partial'!$A$1:$F$347,2,FALSE),"-")</f>
        <v>-</v>
      </c>
      <c r="H192" s="105" t="str">
        <f>IFERROR(VLOOKUP($A192,'HPI Partial'!$A$1:$F$347,3,FALSE),"-")</f>
        <v>-</v>
      </c>
      <c r="I192" s="105" t="str">
        <f>IFERROR(VLOOKUP($A192,'HPI Partial'!$A$1:$F$347,4,FALSE),"-")</f>
        <v>-</v>
      </c>
      <c r="J192" s="105" t="str">
        <f>IFERROR(VLOOKUP($A192,'HPI Partial'!$A$1:$F$347,5,FALSE),"-")</f>
        <v>-</v>
      </c>
      <c r="K192" s="105" t="str">
        <f>IFERROR(VLOOKUP($A192,'HPI Partial'!$A$1:$F$347,6,FALSE),"-")</f>
        <v>-</v>
      </c>
    </row>
    <row r="193" spans="1:11" ht="15" customHeight="1" x14ac:dyDescent="0.2">
      <c r="A193" s="109">
        <v>44091</v>
      </c>
      <c r="B193" s="48">
        <v>13.59</v>
      </c>
      <c r="C193" s="48">
        <v>13.73</v>
      </c>
      <c r="D193" s="48">
        <v>13.29</v>
      </c>
      <c r="E193" s="48">
        <v>13.33</v>
      </c>
      <c r="F193" s="48">
        <v>849482</v>
      </c>
      <c r="G193" s="105" t="str">
        <f>IFERROR(VLOOKUP($A193,'HPI Partial'!$A$1:$F$347,2,FALSE),"-")</f>
        <v>-</v>
      </c>
      <c r="H193" s="105" t="str">
        <f>IFERROR(VLOOKUP($A193,'HPI Partial'!$A$1:$F$347,3,FALSE),"-")</f>
        <v>-</v>
      </c>
      <c r="I193" s="105" t="str">
        <f>IFERROR(VLOOKUP($A193,'HPI Partial'!$A$1:$F$347,4,FALSE),"-")</f>
        <v>-</v>
      </c>
      <c r="J193" s="105" t="str">
        <f>IFERROR(VLOOKUP($A193,'HPI Partial'!$A$1:$F$347,5,FALSE),"-")</f>
        <v>-</v>
      </c>
      <c r="K193" s="105" t="str">
        <f>IFERROR(VLOOKUP($A193,'HPI Partial'!$A$1:$F$347,6,FALSE),"-")</f>
        <v>-</v>
      </c>
    </row>
    <row r="194" spans="1:11" ht="15" customHeight="1" x14ac:dyDescent="0.2">
      <c r="A194" s="109">
        <v>44090</v>
      </c>
      <c r="B194" s="48">
        <v>13.68</v>
      </c>
      <c r="C194" s="48">
        <v>14.02</v>
      </c>
      <c r="D194" s="48">
        <v>13.45</v>
      </c>
      <c r="E194" s="48">
        <v>13.61</v>
      </c>
      <c r="F194" s="48">
        <v>967687</v>
      </c>
      <c r="G194" s="105" t="str">
        <f>IFERROR(VLOOKUP($A194,'HPI Partial'!$A$1:$F$347,2,FALSE),"-")</f>
        <v>-</v>
      </c>
      <c r="H194" s="105" t="str">
        <f>IFERROR(VLOOKUP($A194,'HPI Partial'!$A$1:$F$347,3,FALSE),"-")</f>
        <v>-</v>
      </c>
      <c r="I194" s="105" t="str">
        <f>IFERROR(VLOOKUP($A194,'HPI Partial'!$A$1:$F$347,4,FALSE),"-")</f>
        <v>-</v>
      </c>
      <c r="J194" s="105" t="str">
        <f>IFERROR(VLOOKUP($A194,'HPI Partial'!$A$1:$F$347,5,FALSE),"-")</f>
        <v>-</v>
      </c>
      <c r="K194" s="105" t="str">
        <f>IFERROR(VLOOKUP($A194,'HPI Partial'!$A$1:$F$347,6,FALSE),"-")</f>
        <v>-</v>
      </c>
    </row>
    <row r="195" spans="1:11" ht="15" customHeight="1" x14ac:dyDescent="0.2">
      <c r="A195" s="109">
        <v>44089</v>
      </c>
      <c r="B195" s="48">
        <v>13.33</v>
      </c>
      <c r="C195" s="48">
        <v>14.25</v>
      </c>
      <c r="D195" s="48">
        <v>13.23</v>
      </c>
      <c r="E195" s="48">
        <v>13.59</v>
      </c>
      <c r="F195" s="48">
        <v>984661</v>
      </c>
      <c r="G195" s="105" t="str">
        <f>IFERROR(VLOOKUP($A195,'HPI Partial'!$A$1:$F$347,2,FALSE),"-")</f>
        <v>-</v>
      </c>
      <c r="H195" s="105" t="str">
        <f>IFERROR(VLOOKUP($A195,'HPI Partial'!$A$1:$F$347,3,FALSE),"-")</f>
        <v>-</v>
      </c>
      <c r="I195" s="105" t="str">
        <f>IFERROR(VLOOKUP($A195,'HPI Partial'!$A$1:$F$347,4,FALSE),"-")</f>
        <v>-</v>
      </c>
      <c r="J195" s="105" t="str">
        <f>IFERROR(VLOOKUP($A195,'HPI Partial'!$A$1:$F$347,5,FALSE),"-")</f>
        <v>-</v>
      </c>
      <c r="K195" s="105" t="str">
        <f>IFERROR(VLOOKUP($A195,'HPI Partial'!$A$1:$F$347,6,FALSE),"-")</f>
        <v>-</v>
      </c>
    </row>
    <row r="196" spans="1:11" ht="15" customHeight="1" x14ac:dyDescent="0.2">
      <c r="A196" s="109">
        <v>44088</v>
      </c>
      <c r="B196" s="48">
        <v>13.56</v>
      </c>
      <c r="C196" s="48">
        <v>13.904999999999999</v>
      </c>
      <c r="D196" s="48">
        <v>13.29</v>
      </c>
      <c r="E196" s="48">
        <v>13.32</v>
      </c>
      <c r="F196" s="48">
        <v>997645</v>
      </c>
      <c r="G196" s="105" t="str">
        <f>IFERROR(VLOOKUP($A196,'HPI Partial'!$A$1:$F$347,2,FALSE),"-")</f>
        <v>-</v>
      </c>
      <c r="H196" s="105" t="str">
        <f>IFERROR(VLOOKUP($A196,'HPI Partial'!$A$1:$F$347,3,FALSE),"-")</f>
        <v>-</v>
      </c>
      <c r="I196" s="105" t="str">
        <f>IFERROR(VLOOKUP($A196,'HPI Partial'!$A$1:$F$347,4,FALSE),"-")</f>
        <v>-</v>
      </c>
      <c r="J196" s="105" t="str">
        <f>IFERROR(VLOOKUP($A196,'HPI Partial'!$A$1:$F$347,5,FALSE),"-")</f>
        <v>-</v>
      </c>
      <c r="K196" s="105" t="str">
        <f>IFERROR(VLOOKUP($A196,'HPI Partial'!$A$1:$F$347,6,FALSE),"-")</f>
        <v>-</v>
      </c>
    </row>
    <row r="197" spans="1:11" ht="15" customHeight="1" x14ac:dyDescent="0.2">
      <c r="A197" s="109">
        <v>44085</v>
      </c>
      <c r="B197" s="48">
        <v>14.4</v>
      </c>
      <c r="C197" s="48">
        <v>14.4</v>
      </c>
      <c r="D197" s="48">
        <v>13.2</v>
      </c>
      <c r="E197" s="48">
        <v>13.46</v>
      </c>
      <c r="F197" s="48">
        <v>1245238</v>
      </c>
      <c r="G197" s="105" t="str">
        <f>IFERROR(VLOOKUP($A197,'HPI Partial'!$A$1:$F$347,2,FALSE),"-")</f>
        <v>-</v>
      </c>
      <c r="H197" s="105" t="str">
        <f>IFERROR(VLOOKUP($A197,'HPI Partial'!$A$1:$F$347,3,FALSE),"-")</f>
        <v>-</v>
      </c>
      <c r="I197" s="105" t="str">
        <f>IFERROR(VLOOKUP($A197,'HPI Partial'!$A$1:$F$347,4,FALSE),"-")</f>
        <v>-</v>
      </c>
      <c r="J197" s="105" t="str">
        <f>IFERROR(VLOOKUP($A197,'HPI Partial'!$A$1:$F$347,5,FALSE),"-")</f>
        <v>-</v>
      </c>
      <c r="K197" s="105" t="str">
        <f>IFERROR(VLOOKUP($A197,'HPI Partial'!$A$1:$F$347,6,FALSE),"-")</f>
        <v>-</v>
      </c>
    </row>
    <row r="198" spans="1:11" ht="15" customHeight="1" x14ac:dyDescent="0.2">
      <c r="A198" s="109">
        <v>44084</v>
      </c>
      <c r="B198" s="48">
        <v>14.97</v>
      </c>
      <c r="C198" s="48">
        <v>15.24</v>
      </c>
      <c r="D198" s="48">
        <v>14.2</v>
      </c>
      <c r="E198" s="48">
        <v>14.31</v>
      </c>
      <c r="F198" s="48">
        <v>702399</v>
      </c>
      <c r="G198" s="105" t="str">
        <f>IFERROR(VLOOKUP($A198,'HPI Partial'!$A$1:$F$347,2,FALSE),"-")</f>
        <v>-</v>
      </c>
      <c r="H198" s="105" t="str">
        <f>IFERROR(VLOOKUP($A198,'HPI Partial'!$A$1:$F$347,3,FALSE),"-")</f>
        <v>-</v>
      </c>
      <c r="I198" s="105" t="str">
        <f>IFERROR(VLOOKUP($A198,'HPI Partial'!$A$1:$F$347,4,FALSE),"-")</f>
        <v>-</v>
      </c>
      <c r="J198" s="105" t="str">
        <f>IFERROR(VLOOKUP($A198,'HPI Partial'!$A$1:$F$347,5,FALSE),"-")</f>
        <v>-</v>
      </c>
      <c r="K198" s="105" t="str">
        <f>IFERROR(VLOOKUP($A198,'HPI Partial'!$A$1:$F$347,6,FALSE),"-")</f>
        <v>-</v>
      </c>
    </row>
    <row r="199" spans="1:11" ht="15" customHeight="1" x14ac:dyDescent="0.2">
      <c r="A199" s="109">
        <v>44083</v>
      </c>
      <c r="B199" s="48">
        <v>15.3</v>
      </c>
      <c r="C199" s="48">
        <v>15.3</v>
      </c>
      <c r="D199" s="48">
        <v>13.945</v>
      </c>
      <c r="E199" s="48">
        <v>14.91</v>
      </c>
      <c r="F199" s="48">
        <v>1206639</v>
      </c>
      <c r="G199" s="105" t="str">
        <f>IFERROR(VLOOKUP($A199,'HPI Partial'!$A$1:$F$347,2,FALSE),"-")</f>
        <v>-</v>
      </c>
      <c r="H199" s="105" t="str">
        <f>IFERROR(VLOOKUP($A199,'HPI Partial'!$A$1:$F$347,3,FALSE),"-")</f>
        <v>-</v>
      </c>
      <c r="I199" s="105" t="str">
        <f>IFERROR(VLOOKUP($A199,'HPI Partial'!$A$1:$F$347,4,FALSE),"-")</f>
        <v>-</v>
      </c>
      <c r="J199" s="105" t="str">
        <f>IFERROR(VLOOKUP($A199,'HPI Partial'!$A$1:$F$347,5,FALSE),"-")</f>
        <v>-</v>
      </c>
      <c r="K199" s="105" t="str">
        <f>IFERROR(VLOOKUP($A199,'HPI Partial'!$A$1:$F$347,6,FALSE),"-")</f>
        <v>-</v>
      </c>
    </row>
    <row r="200" spans="1:11" ht="15" customHeight="1" x14ac:dyDescent="0.2">
      <c r="A200" s="109">
        <v>44082</v>
      </c>
      <c r="B200" s="48">
        <v>15.85</v>
      </c>
      <c r="C200" s="48">
        <v>15.86</v>
      </c>
      <c r="D200" s="48">
        <v>15.05</v>
      </c>
      <c r="E200" s="48">
        <v>15.21</v>
      </c>
      <c r="F200" s="48">
        <v>938458</v>
      </c>
      <c r="G200" s="105" t="str">
        <f>IFERROR(VLOOKUP($A200,'HPI Partial'!$A$1:$F$347,2,FALSE),"-")</f>
        <v>-</v>
      </c>
      <c r="H200" s="105" t="str">
        <f>IFERROR(VLOOKUP($A200,'HPI Partial'!$A$1:$F$347,3,FALSE),"-")</f>
        <v>-</v>
      </c>
      <c r="I200" s="105" t="str">
        <f>IFERROR(VLOOKUP($A200,'HPI Partial'!$A$1:$F$347,4,FALSE),"-")</f>
        <v>-</v>
      </c>
      <c r="J200" s="105" t="str">
        <f>IFERROR(VLOOKUP($A200,'HPI Partial'!$A$1:$F$347,5,FALSE),"-")</f>
        <v>-</v>
      </c>
      <c r="K200" s="105" t="str">
        <f>IFERROR(VLOOKUP($A200,'HPI Partial'!$A$1:$F$347,6,FALSE),"-")</f>
        <v>-</v>
      </c>
    </row>
    <row r="201" spans="1:11" ht="15" customHeight="1" x14ac:dyDescent="0.2">
      <c r="A201" s="109">
        <v>44078</v>
      </c>
      <c r="B201" s="48">
        <v>15.81</v>
      </c>
      <c r="C201" s="48">
        <v>16.12</v>
      </c>
      <c r="D201" s="48">
        <v>15.42</v>
      </c>
      <c r="E201" s="48">
        <v>16.010000000000002</v>
      </c>
      <c r="F201" s="48">
        <v>974655</v>
      </c>
      <c r="G201" s="105" t="str">
        <f>IFERROR(VLOOKUP($A201,'HPI Partial'!$A$1:$F$347,2,FALSE),"-")</f>
        <v>-</v>
      </c>
      <c r="H201" s="105" t="str">
        <f>IFERROR(VLOOKUP($A201,'HPI Partial'!$A$1:$F$347,3,FALSE),"-")</f>
        <v>-</v>
      </c>
      <c r="I201" s="105" t="str">
        <f>IFERROR(VLOOKUP($A201,'HPI Partial'!$A$1:$F$347,4,FALSE),"-")</f>
        <v>-</v>
      </c>
      <c r="J201" s="105" t="str">
        <f>IFERROR(VLOOKUP($A201,'HPI Partial'!$A$1:$F$347,5,FALSE),"-")</f>
        <v>-</v>
      </c>
      <c r="K201" s="105" t="str">
        <f>IFERROR(VLOOKUP($A201,'HPI Partial'!$A$1:$F$347,6,FALSE),"-")</f>
        <v>-</v>
      </c>
    </row>
    <row r="202" spans="1:11" ht="15" customHeight="1" x14ac:dyDescent="0.2">
      <c r="A202" s="109">
        <v>44077</v>
      </c>
      <c r="B202" s="48">
        <v>15.92</v>
      </c>
      <c r="C202" s="48">
        <v>16.05</v>
      </c>
      <c r="D202" s="48">
        <v>15.118600000000001</v>
      </c>
      <c r="E202" s="48">
        <v>15.4</v>
      </c>
      <c r="F202" s="48">
        <v>833833</v>
      </c>
      <c r="G202" s="105" t="str">
        <f>IFERROR(VLOOKUP($A202,'HPI Partial'!$A$1:$F$347,2,FALSE),"-")</f>
        <v>-</v>
      </c>
      <c r="H202" s="105" t="str">
        <f>IFERROR(VLOOKUP($A202,'HPI Partial'!$A$1:$F$347,3,FALSE),"-")</f>
        <v>-</v>
      </c>
      <c r="I202" s="105" t="str">
        <f>IFERROR(VLOOKUP($A202,'HPI Partial'!$A$1:$F$347,4,FALSE),"-")</f>
        <v>-</v>
      </c>
      <c r="J202" s="105" t="str">
        <f>IFERROR(VLOOKUP($A202,'HPI Partial'!$A$1:$F$347,5,FALSE),"-")</f>
        <v>-</v>
      </c>
      <c r="K202" s="105" t="str">
        <f>IFERROR(VLOOKUP($A202,'HPI Partial'!$A$1:$F$347,6,FALSE),"-")</f>
        <v>-</v>
      </c>
    </row>
    <row r="203" spans="1:11" ht="15" customHeight="1" x14ac:dyDescent="0.2">
      <c r="A203" s="109">
        <v>44076</v>
      </c>
      <c r="B203" s="48">
        <v>15.35</v>
      </c>
      <c r="C203" s="48">
        <v>16</v>
      </c>
      <c r="D203" s="48">
        <v>15.05</v>
      </c>
      <c r="E203" s="48">
        <v>15.89</v>
      </c>
      <c r="F203" s="48">
        <v>1096827</v>
      </c>
      <c r="G203" s="105" t="str">
        <f>IFERROR(VLOOKUP($A203,'HPI Partial'!$A$1:$F$347,2,FALSE),"-")</f>
        <v>-</v>
      </c>
      <c r="H203" s="105" t="str">
        <f>IFERROR(VLOOKUP($A203,'HPI Partial'!$A$1:$F$347,3,FALSE),"-")</f>
        <v>-</v>
      </c>
      <c r="I203" s="105" t="str">
        <f>IFERROR(VLOOKUP($A203,'HPI Partial'!$A$1:$F$347,4,FALSE),"-")</f>
        <v>-</v>
      </c>
      <c r="J203" s="105" t="str">
        <f>IFERROR(VLOOKUP($A203,'HPI Partial'!$A$1:$F$347,5,FALSE),"-")</f>
        <v>-</v>
      </c>
      <c r="K203" s="105" t="str">
        <f>IFERROR(VLOOKUP($A203,'HPI Partial'!$A$1:$F$347,6,FALSE),"-")</f>
        <v>-</v>
      </c>
    </row>
    <row r="204" spans="1:11" ht="15" customHeight="1" x14ac:dyDescent="0.2">
      <c r="A204" s="109">
        <v>44075</v>
      </c>
      <c r="B204" s="48">
        <v>15.4</v>
      </c>
      <c r="C204" s="48">
        <v>15.445</v>
      </c>
      <c r="D204" s="48">
        <v>14.77</v>
      </c>
      <c r="E204" s="48">
        <v>15.04</v>
      </c>
      <c r="F204" s="48">
        <v>961176</v>
      </c>
      <c r="G204" s="105" t="str">
        <f>IFERROR(VLOOKUP($A204,'HPI Partial'!$A$1:$F$347,2,FALSE),"-")</f>
        <v>-</v>
      </c>
      <c r="H204" s="105" t="str">
        <f>IFERROR(VLOOKUP($A204,'HPI Partial'!$A$1:$F$347,3,FALSE),"-")</f>
        <v>-</v>
      </c>
      <c r="I204" s="105" t="str">
        <f>IFERROR(VLOOKUP($A204,'HPI Partial'!$A$1:$F$347,4,FALSE),"-")</f>
        <v>-</v>
      </c>
      <c r="J204" s="105" t="str">
        <f>IFERROR(VLOOKUP($A204,'HPI Partial'!$A$1:$F$347,5,FALSE),"-")</f>
        <v>-</v>
      </c>
      <c r="K204" s="105" t="str">
        <f>IFERROR(VLOOKUP($A204,'HPI Partial'!$A$1:$F$347,6,FALSE),"-")</f>
        <v>-</v>
      </c>
    </row>
    <row r="205" spans="1:11" ht="15" customHeight="1" x14ac:dyDescent="0.2">
      <c r="A205" s="109">
        <v>44074</v>
      </c>
      <c r="B205" s="48">
        <v>15.68</v>
      </c>
      <c r="C205" s="48">
        <v>16.100000000000001</v>
      </c>
      <c r="D205" s="48">
        <v>15.33</v>
      </c>
      <c r="E205" s="48">
        <v>15.37</v>
      </c>
      <c r="F205" s="48">
        <v>1014795</v>
      </c>
      <c r="G205" s="105" t="str">
        <f>IFERROR(VLOOKUP($A205,'HPI Partial'!$A$1:$F$347,2,FALSE),"-")</f>
        <v>-</v>
      </c>
      <c r="H205" s="105" t="str">
        <f>IFERROR(VLOOKUP($A205,'HPI Partial'!$A$1:$F$347,3,FALSE),"-")</f>
        <v>-</v>
      </c>
      <c r="I205" s="105" t="str">
        <f>IFERROR(VLOOKUP($A205,'HPI Partial'!$A$1:$F$347,4,FALSE),"-")</f>
        <v>-</v>
      </c>
      <c r="J205" s="105" t="str">
        <f>IFERROR(VLOOKUP($A205,'HPI Partial'!$A$1:$F$347,5,FALSE),"-")</f>
        <v>-</v>
      </c>
      <c r="K205" s="105" t="str">
        <f>IFERROR(VLOOKUP($A205,'HPI Partial'!$A$1:$F$347,6,FALSE),"-")</f>
        <v>-</v>
      </c>
    </row>
    <row r="206" spans="1:11" ht="15" customHeight="1" x14ac:dyDescent="0.2">
      <c r="A206" s="109">
        <v>44071</v>
      </c>
      <c r="B206" s="48">
        <v>15.57</v>
      </c>
      <c r="C206" s="48">
        <v>15.734999999999999</v>
      </c>
      <c r="D206" s="48">
        <v>15.27</v>
      </c>
      <c r="E206" s="48">
        <v>15.7</v>
      </c>
      <c r="F206" s="48">
        <v>743683</v>
      </c>
      <c r="G206" s="105" t="str">
        <f>IFERROR(VLOOKUP($A206,'HPI Partial'!$A$1:$F$347,2,FALSE),"-")</f>
        <v>-</v>
      </c>
      <c r="H206" s="105" t="str">
        <f>IFERROR(VLOOKUP($A206,'HPI Partial'!$A$1:$F$347,3,FALSE),"-")</f>
        <v>-</v>
      </c>
      <c r="I206" s="105" t="str">
        <f>IFERROR(VLOOKUP($A206,'HPI Partial'!$A$1:$F$347,4,FALSE),"-")</f>
        <v>-</v>
      </c>
      <c r="J206" s="105" t="str">
        <f>IFERROR(VLOOKUP($A206,'HPI Partial'!$A$1:$F$347,5,FALSE),"-")</f>
        <v>-</v>
      </c>
      <c r="K206" s="105" t="str">
        <f>IFERROR(VLOOKUP($A206,'HPI Partial'!$A$1:$F$347,6,FALSE),"-")</f>
        <v>-</v>
      </c>
    </row>
    <row r="207" spans="1:11" ht="15" customHeight="1" x14ac:dyDescent="0.2">
      <c r="A207" s="109">
        <v>44070</v>
      </c>
      <c r="B207" s="48">
        <v>14.79</v>
      </c>
      <c r="C207" s="48">
        <v>15.54</v>
      </c>
      <c r="D207" s="48">
        <v>14.734999999999999</v>
      </c>
      <c r="E207" s="48">
        <v>15.46</v>
      </c>
      <c r="F207" s="48">
        <v>2259867</v>
      </c>
      <c r="G207" s="105" t="str">
        <f>IFERROR(VLOOKUP($A207,'HPI Partial'!$A$1:$F$347,2,FALSE),"-")</f>
        <v>-</v>
      </c>
      <c r="H207" s="105" t="str">
        <f>IFERROR(VLOOKUP($A207,'HPI Partial'!$A$1:$F$347,3,FALSE),"-")</f>
        <v>-</v>
      </c>
      <c r="I207" s="105" t="str">
        <f>IFERROR(VLOOKUP($A207,'HPI Partial'!$A$1:$F$347,4,FALSE),"-")</f>
        <v>-</v>
      </c>
      <c r="J207" s="105" t="str">
        <f>IFERROR(VLOOKUP($A207,'HPI Partial'!$A$1:$F$347,5,FALSE),"-")</f>
        <v>-</v>
      </c>
      <c r="K207" s="105" t="str">
        <f>IFERROR(VLOOKUP($A207,'HPI Partial'!$A$1:$F$347,6,FALSE),"-")</f>
        <v>-</v>
      </c>
    </row>
    <row r="208" spans="1:11" ht="15" customHeight="1" x14ac:dyDescent="0.2">
      <c r="A208" s="109">
        <v>44069</v>
      </c>
      <c r="B208" s="48">
        <v>14.61</v>
      </c>
      <c r="C208" s="48">
        <v>14.82</v>
      </c>
      <c r="D208" s="48">
        <v>14.44</v>
      </c>
      <c r="E208" s="48">
        <v>14.7</v>
      </c>
      <c r="F208" s="48">
        <v>806007</v>
      </c>
      <c r="G208" s="105" t="str">
        <f>IFERROR(VLOOKUP($A208,'HPI Partial'!$A$1:$F$347,2,FALSE),"-")</f>
        <v>-</v>
      </c>
      <c r="H208" s="105" t="str">
        <f>IFERROR(VLOOKUP($A208,'HPI Partial'!$A$1:$F$347,3,FALSE),"-")</f>
        <v>-</v>
      </c>
      <c r="I208" s="105" t="str">
        <f>IFERROR(VLOOKUP($A208,'HPI Partial'!$A$1:$F$347,4,FALSE),"-")</f>
        <v>-</v>
      </c>
      <c r="J208" s="105" t="str">
        <f>IFERROR(VLOOKUP($A208,'HPI Partial'!$A$1:$F$347,5,FALSE),"-")</f>
        <v>-</v>
      </c>
      <c r="K208" s="105" t="str">
        <f>IFERROR(VLOOKUP($A208,'HPI Partial'!$A$1:$F$347,6,FALSE),"-")</f>
        <v>-</v>
      </c>
    </row>
    <row r="209" spans="1:11" ht="15" customHeight="1" x14ac:dyDescent="0.2">
      <c r="A209" s="109">
        <v>44068</v>
      </c>
      <c r="B209" s="48">
        <v>14.49</v>
      </c>
      <c r="C209" s="48">
        <v>14.68</v>
      </c>
      <c r="D209" s="48">
        <v>13.74</v>
      </c>
      <c r="E209" s="48">
        <v>14.56</v>
      </c>
      <c r="F209" s="48">
        <v>1454676</v>
      </c>
      <c r="G209" s="105" t="str">
        <f>IFERROR(VLOOKUP($A209,'HPI Partial'!$A$1:$F$347,2,FALSE),"-")</f>
        <v>-</v>
      </c>
      <c r="H209" s="105" t="str">
        <f>IFERROR(VLOOKUP($A209,'HPI Partial'!$A$1:$F$347,3,FALSE),"-")</f>
        <v>-</v>
      </c>
      <c r="I209" s="105" t="str">
        <f>IFERROR(VLOOKUP($A209,'HPI Partial'!$A$1:$F$347,4,FALSE),"-")</f>
        <v>-</v>
      </c>
      <c r="J209" s="105" t="str">
        <f>IFERROR(VLOOKUP($A209,'HPI Partial'!$A$1:$F$347,5,FALSE),"-")</f>
        <v>-</v>
      </c>
      <c r="K209" s="105" t="str">
        <f>IFERROR(VLOOKUP($A209,'HPI Partial'!$A$1:$F$347,6,FALSE),"-")</f>
        <v>-</v>
      </c>
    </row>
    <row r="210" spans="1:11" ht="15" customHeight="1" x14ac:dyDescent="0.2">
      <c r="A210" s="109">
        <v>44067</v>
      </c>
      <c r="B210" s="48">
        <v>13.34</v>
      </c>
      <c r="C210" s="48">
        <v>14.44</v>
      </c>
      <c r="D210" s="48">
        <v>13.08</v>
      </c>
      <c r="E210" s="48">
        <v>14.39</v>
      </c>
      <c r="F210" s="48">
        <v>1341962</v>
      </c>
      <c r="G210" s="105" t="str">
        <f>IFERROR(VLOOKUP($A210,'HPI Partial'!$A$1:$F$347,2,FALSE),"-")</f>
        <v>-</v>
      </c>
      <c r="H210" s="105" t="str">
        <f>IFERROR(VLOOKUP($A210,'HPI Partial'!$A$1:$F$347,3,FALSE),"-")</f>
        <v>-</v>
      </c>
      <c r="I210" s="105" t="str">
        <f>IFERROR(VLOOKUP($A210,'HPI Partial'!$A$1:$F$347,4,FALSE),"-")</f>
        <v>-</v>
      </c>
      <c r="J210" s="105" t="str">
        <f>IFERROR(VLOOKUP($A210,'HPI Partial'!$A$1:$F$347,5,FALSE),"-")</f>
        <v>-</v>
      </c>
      <c r="K210" s="105" t="str">
        <f>IFERROR(VLOOKUP($A210,'HPI Partial'!$A$1:$F$347,6,FALSE),"-")</f>
        <v>-</v>
      </c>
    </row>
    <row r="211" spans="1:11" ht="15" customHeight="1" x14ac:dyDescent="0.2">
      <c r="A211" s="109">
        <v>44064</v>
      </c>
      <c r="B211" s="48">
        <v>13.09</v>
      </c>
      <c r="C211" s="48">
        <v>13.27</v>
      </c>
      <c r="D211" s="48">
        <v>12.87</v>
      </c>
      <c r="E211" s="48">
        <v>13.13</v>
      </c>
      <c r="F211" s="48">
        <v>718989</v>
      </c>
      <c r="G211" s="105" t="str">
        <f>IFERROR(VLOOKUP($A211,'HPI Partial'!$A$1:$F$347,2,FALSE),"-")</f>
        <v>-</v>
      </c>
      <c r="H211" s="105" t="str">
        <f>IFERROR(VLOOKUP($A211,'HPI Partial'!$A$1:$F$347,3,FALSE),"-")</f>
        <v>-</v>
      </c>
      <c r="I211" s="105" t="str">
        <f>IFERROR(VLOOKUP($A211,'HPI Partial'!$A$1:$F$347,4,FALSE),"-")</f>
        <v>-</v>
      </c>
      <c r="J211" s="105" t="str">
        <f>IFERROR(VLOOKUP($A211,'HPI Partial'!$A$1:$F$347,5,FALSE),"-")</f>
        <v>-</v>
      </c>
      <c r="K211" s="105" t="str">
        <f>IFERROR(VLOOKUP($A211,'HPI Partial'!$A$1:$F$347,6,FALSE),"-")</f>
        <v>-</v>
      </c>
    </row>
    <row r="212" spans="1:11" ht="15" customHeight="1" x14ac:dyDescent="0.2">
      <c r="A212" s="109">
        <v>44063</v>
      </c>
      <c r="B212" s="48">
        <v>13.12</v>
      </c>
      <c r="C212" s="48">
        <v>13.53</v>
      </c>
      <c r="D212" s="48">
        <v>12.97</v>
      </c>
      <c r="E212" s="48">
        <v>13.24</v>
      </c>
      <c r="F212" s="48">
        <v>710218</v>
      </c>
      <c r="G212" s="105" t="str">
        <f>IFERROR(VLOOKUP($A212,'HPI Partial'!$A$1:$F$347,2,FALSE),"-")</f>
        <v>-</v>
      </c>
      <c r="H212" s="105" t="str">
        <f>IFERROR(VLOOKUP($A212,'HPI Partial'!$A$1:$F$347,3,FALSE),"-")</f>
        <v>-</v>
      </c>
      <c r="I212" s="105" t="str">
        <f>IFERROR(VLOOKUP($A212,'HPI Partial'!$A$1:$F$347,4,FALSE),"-")</f>
        <v>-</v>
      </c>
      <c r="J212" s="105" t="str">
        <f>IFERROR(VLOOKUP($A212,'HPI Partial'!$A$1:$F$347,5,FALSE),"-")</f>
        <v>-</v>
      </c>
      <c r="K212" s="105" t="str">
        <f>IFERROR(VLOOKUP($A212,'HPI Partial'!$A$1:$F$347,6,FALSE),"-")</f>
        <v>-</v>
      </c>
    </row>
    <row r="213" spans="1:11" ht="15" customHeight="1" x14ac:dyDescent="0.2">
      <c r="A213" s="109">
        <v>44062</v>
      </c>
      <c r="B213" s="48">
        <v>12.97</v>
      </c>
      <c r="C213" s="48">
        <v>13.51</v>
      </c>
      <c r="D213" s="48">
        <v>12.92</v>
      </c>
      <c r="E213" s="48">
        <v>13.21</v>
      </c>
      <c r="F213" s="48">
        <v>904439</v>
      </c>
      <c r="G213" s="105" t="str">
        <f>IFERROR(VLOOKUP($A213,'HPI Partial'!$A$1:$F$347,2,FALSE),"-")</f>
        <v>-</v>
      </c>
      <c r="H213" s="105" t="str">
        <f>IFERROR(VLOOKUP($A213,'HPI Partial'!$A$1:$F$347,3,FALSE),"-")</f>
        <v>-</v>
      </c>
      <c r="I213" s="105" t="str">
        <f>IFERROR(VLOOKUP($A213,'HPI Partial'!$A$1:$F$347,4,FALSE),"-")</f>
        <v>-</v>
      </c>
      <c r="J213" s="105" t="str">
        <f>IFERROR(VLOOKUP($A213,'HPI Partial'!$A$1:$F$347,5,FALSE),"-")</f>
        <v>-</v>
      </c>
      <c r="K213" s="105" t="str">
        <f>IFERROR(VLOOKUP($A213,'HPI Partial'!$A$1:$F$347,6,FALSE),"-")</f>
        <v>-</v>
      </c>
    </row>
    <row r="214" spans="1:11" ht="15" customHeight="1" x14ac:dyDescent="0.2">
      <c r="A214" s="109">
        <v>44061</v>
      </c>
      <c r="B214" s="48">
        <v>12.9</v>
      </c>
      <c r="C214" s="48">
        <v>13.15</v>
      </c>
      <c r="D214" s="48">
        <v>12.63</v>
      </c>
      <c r="E214" s="48">
        <v>12.89</v>
      </c>
      <c r="F214" s="48">
        <v>679956</v>
      </c>
      <c r="G214" s="105" t="str">
        <f>IFERROR(VLOOKUP($A214,'HPI Partial'!$A$1:$F$347,2,FALSE),"-")</f>
        <v>-</v>
      </c>
      <c r="H214" s="105" t="str">
        <f>IFERROR(VLOOKUP($A214,'HPI Partial'!$A$1:$F$347,3,FALSE),"-")</f>
        <v>-</v>
      </c>
      <c r="I214" s="105" t="str">
        <f>IFERROR(VLOOKUP($A214,'HPI Partial'!$A$1:$F$347,4,FALSE),"-")</f>
        <v>-</v>
      </c>
      <c r="J214" s="105" t="str">
        <f>IFERROR(VLOOKUP($A214,'HPI Partial'!$A$1:$F$347,5,FALSE),"-")</f>
        <v>-</v>
      </c>
      <c r="K214" s="105" t="str">
        <f>IFERROR(VLOOKUP($A214,'HPI Partial'!$A$1:$F$347,6,FALSE),"-")</f>
        <v>-</v>
      </c>
    </row>
    <row r="215" spans="1:11" ht="15" customHeight="1" x14ac:dyDescent="0.2">
      <c r="A215" s="109">
        <v>44060</v>
      </c>
      <c r="B215" s="48">
        <v>12.85</v>
      </c>
      <c r="C215" s="48">
        <v>12.95</v>
      </c>
      <c r="D215" s="48">
        <v>12.58</v>
      </c>
      <c r="E215" s="48">
        <v>12.9</v>
      </c>
      <c r="F215" s="48">
        <v>531328</v>
      </c>
      <c r="G215" s="105" t="str">
        <f>IFERROR(VLOOKUP($A215,'HPI Partial'!$A$1:$F$347,2,FALSE),"-")</f>
        <v>-</v>
      </c>
      <c r="H215" s="105" t="str">
        <f>IFERROR(VLOOKUP($A215,'HPI Partial'!$A$1:$F$347,3,FALSE),"-")</f>
        <v>-</v>
      </c>
      <c r="I215" s="105" t="str">
        <f>IFERROR(VLOOKUP($A215,'HPI Partial'!$A$1:$F$347,4,FALSE),"-")</f>
        <v>-</v>
      </c>
      <c r="J215" s="105" t="str">
        <f>IFERROR(VLOOKUP($A215,'HPI Partial'!$A$1:$F$347,5,FALSE),"-")</f>
        <v>-</v>
      </c>
      <c r="K215" s="105" t="str">
        <f>IFERROR(VLOOKUP($A215,'HPI Partial'!$A$1:$F$347,6,FALSE),"-")</f>
        <v>-</v>
      </c>
    </row>
    <row r="216" spans="1:11" ht="15" customHeight="1" x14ac:dyDescent="0.2">
      <c r="A216" s="109">
        <v>44057</v>
      </c>
      <c r="B216" s="48">
        <v>12.53</v>
      </c>
      <c r="C216" s="48">
        <v>12.99</v>
      </c>
      <c r="D216" s="48">
        <v>12.41</v>
      </c>
      <c r="E216" s="48">
        <v>12.81</v>
      </c>
      <c r="F216" s="48">
        <v>332058</v>
      </c>
      <c r="G216" s="105" t="str">
        <f>IFERROR(VLOOKUP($A216,'HPI Partial'!$A$1:$F$347,2,FALSE),"-")</f>
        <v>-</v>
      </c>
      <c r="H216" s="105" t="str">
        <f>IFERROR(VLOOKUP($A216,'HPI Partial'!$A$1:$F$347,3,FALSE),"-")</f>
        <v>-</v>
      </c>
      <c r="I216" s="105" t="str">
        <f>IFERROR(VLOOKUP($A216,'HPI Partial'!$A$1:$F$347,4,FALSE),"-")</f>
        <v>-</v>
      </c>
      <c r="J216" s="105" t="str">
        <f>IFERROR(VLOOKUP($A216,'HPI Partial'!$A$1:$F$347,5,FALSE),"-")</f>
        <v>-</v>
      </c>
      <c r="K216" s="105" t="str">
        <f>IFERROR(VLOOKUP($A216,'HPI Partial'!$A$1:$F$347,6,FALSE),"-")</f>
        <v>-</v>
      </c>
    </row>
    <row r="217" spans="1:11" ht="15" customHeight="1" x14ac:dyDescent="0.2">
      <c r="A217" s="109">
        <v>44056</v>
      </c>
      <c r="B217" s="48">
        <v>12.22</v>
      </c>
      <c r="C217" s="48">
        <v>12.78</v>
      </c>
      <c r="D217" s="48">
        <v>12.07</v>
      </c>
      <c r="E217" s="48">
        <v>12.6</v>
      </c>
      <c r="F217" s="48">
        <v>586841</v>
      </c>
      <c r="G217" s="105" t="str">
        <f>IFERROR(VLOOKUP($A217,'HPI Partial'!$A$1:$F$347,2,FALSE),"-")</f>
        <v>-</v>
      </c>
      <c r="H217" s="105" t="str">
        <f>IFERROR(VLOOKUP($A217,'HPI Partial'!$A$1:$F$347,3,FALSE),"-")</f>
        <v>-</v>
      </c>
      <c r="I217" s="105" t="str">
        <f>IFERROR(VLOOKUP($A217,'HPI Partial'!$A$1:$F$347,4,FALSE),"-")</f>
        <v>-</v>
      </c>
      <c r="J217" s="105" t="str">
        <f>IFERROR(VLOOKUP($A217,'HPI Partial'!$A$1:$F$347,5,FALSE),"-")</f>
        <v>-</v>
      </c>
      <c r="K217" s="105" t="str">
        <f>IFERROR(VLOOKUP($A217,'HPI Partial'!$A$1:$F$347,6,FALSE),"-")</f>
        <v>-</v>
      </c>
    </row>
    <row r="218" spans="1:11" ht="15" customHeight="1" x14ac:dyDescent="0.2">
      <c r="A218" s="109">
        <v>44055</v>
      </c>
      <c r="B218" s="48">
        <v>12.9</v>
      </c>
      <c r="C218" s="48">
        <v>12.96</v>
      </c>
      <c r="D218" s="48">
        <v>12.06</v>
      </c>
      <c r="E218" s="48">
        <v>12.13</v>
      </c>
      <c r="F218" s="48">
        <v>623471</v>
      </c>
      <c r="G218" s="105" t="str">
        <f>IFERROR(VLOOKUP($A218,'HPI Partial'!$A$1:$F$347,2,FALSE),"-")</f>
        <v>-</v>
      </c>
      <c r="H218" s="105" t="str">
        <f>IFERROR(VLOOKUP($A218,'HPI Partial'!$A$1:$F$347,3,FALSE),"-")</f>
        <v>-</v>
      </c>
      <c r="I218" s="105" t="str">
        <f>IFERROR(VLOOKUP($A218,'HPI Partial'!$A$1:$F$347,4,FALSE),"-")</f>
        <v>-</v>
      </c>
      <c r="J218" s="105" t="str">
        <f>IFERROR(VLOOKUP($A218,'HPI Partial'!$A$1:$F$347,5,FALSE),"-")</f>
        <v>-</v>
      </c>
      <c r="K218" s="105" t="str">
        <f>IFERROR(VLOOKUP($A218,'HPI Partial'!$A$1:$F$347,6,FALSE),"-")</f>
        <v>-</v>
      </c>
    </row>
    <row r="219" spans="1:11" ht="15" customHeight="1" x14ac:dyDescent="0.2">
      <c r="A219" s="109">
        <v>44054</v>
      </c>
      <c r="B219" s="48">
        <v>12.22</v>
      </c>
      <c r="C219" s="48">
        <v>13.055</v>
      </c>
      <c r="D219" s="48">
        <v>12.22</v>
      </c>
      <c r="E219" s="48">
        <v>12.64</v>
      </c>
      <c r="F219" s="48">
        <v>1398057</v>
      </c>
      <c r="G219" s="105" t="str">
        <f>IFERROR(VLOOKUP($A219,'HPI Partial'!$A$1:$F$347,2,FALSE),"-")</f>
        <v>-</v>
      </c>
      <c r="H219" s="105" t="str">
        <f>IFERROR(VLOOKUP($A219,'HPI Partial'!$A$1:$F$347,3,FALSE),"-")</f>
        <v>-</v>
      </c>
      <c r="I219" s="105" t="str">
        <f>IFERROR(VLOOKUP($A219,'HPI Partial'!$A$1:$F$347,4,FALSE),"-")</f>
        <v>-</v>
      </c>
      <c r="J219" s="105" t="str">
        <f>IFERROR(VLOOKUP($A219,'HPI Partial'!$A$1:$F$347,5,FALSE),"-")</f>
        <v>-</v>
      </c>
      <c r="K219" s="105" t="str">
        <f>IFERROR(VLOOKUP($A219,'HPI Partial'!$A$1:$F$347,6,FALSE),"-")</f>
        <v>-</v>
      </c>
    </row>
    <row r="220" spans="1:11" ht="15" customHeight="1" x14ac:dyDescent="0.2">
      <c r="A220" s="109">
        <v>44053</v>
      </c>
      <c r="B220" s="48">
        <v>11.86</v>
      </c>
      <c r="C220" s="48">
        <v>12.01</v>
      </c>
      <c r="D220" s="48">
        <v>11.63</v>
      </c>
      <c r="E220" s="48">
        <v>11.93</v>
      </c>
      <c r="F220" s="48">
        <v>677707</v>
      </c>
      <c r="G220" s="105" t="str">
        <f>IFERROR(VLOOKUP($A220,'HPI Partial'!$A$1:$F$347,2,FALSE),"-")</f>
        <v>-</v>
      </c>
      <c r="H220" s="105" t="str">
        <f>IFERROR(VLOOKUP($A220,'HPI Partial'!$A$1:$F$347,3,FALSE),"-")</f>
        <v>-</v>
      </c>
      <c r="I220" s="105" t="str">
        <f>IFERROR(VLOOKUP($A220,'HPI Partial'!$A$1:$F$347,4,FALSE),"-")</f>
        <v>-</v>
      </c>
      <c r="J220" s="105" t="str">
        <f>IFERROR(VLOOKUP($A220,'HPI Partial'!$A$1:$F$347,5,FALSE),"-")</f>
        <v>-</v>
      </c>
      <c r="K220" s="105" t="str">
        <f>IFERROR(VLOOKUP($A220,'HPI Partial'!$A$1:$F$347,6,FALSE),"-")</f>
        <v>-</v>
      </c>
    </row>
    <row r="221" spans="1:11" ht="15" customHeight="1" x14ac:dyDescent="0.2">
      <c r="A221" s="109">
        <v>44050</v>
      </c>
      <c r="B221" s="48">
        <v>11.48</v>
      </c>
      <c r="C221" s="48">
        <v>12.09</v>
      </c>
      <c r="D221" s="48">
        <v>11.35</v>
      </c>
      <c r="E221" s="48">
        <v>11.86</v>
      </c>
      <c r="F221" s="48">
        <v>1128866</v>
      </c>
      <c r="G221" s="105" t="str">
        <f>IFERROR(VLOOKUP($A221,'HPI Partial'!$A$1:$F$347,2,FALSE),"-")</f>
        <v>-</v>
      </c>
      <c r="H221" s="105" t="str">
        <f>IFERROR(VLOOKUP($A221,'HPI Partial'!$A$1:$F$347,3,FALSE),"-")</f>
        <v>-</v>
      </c>
      <c r="I221" s="105" t="str">
        <f>IFERROR(VLOOKUP($A221,'HPI Partial'!$A$1:$F$347,4,FALSE),"-")</f>
        <v>-</v>
      </c>
      <c r="J221" s="105" t="str">
        <f>IFERROR(VLOOKUP($A221,'HPI Partial'!$A$1:$F$347,5,FALSE),"-")</f>
        <v>-</v>
      </c>
      <c r="K221" s="105" t="str">
        <f>IFERROR(VLOOKUP($A221,'HPI Partial'!$A$1:$F$347,6,FALSE),"-")</f>
        <v>-</v>
      </c>
    </row>
    <row r="222" spans="1:11" ht="15" customHeight="1" x14ac:dyDescent="0.2">
      <c r="A222" s="109">
        <v>44049</v>
      </c>
      <c r="B222" s="48">
        <v>11.88</v>
      </c>
      <c r="C222" s="48">
        <v>11.89</v>
      </c>
      <c r="D222" s="48">
        <v>11.44</v>
      </c>
      <c r="E222" s="48">
        <v>11.48</v>
      </c>
      <c r="F222" s="48">
        <v>680151</v>
      </c>
      <c r="G222" s="105" t="str">
        <f>IFERROR(VLOOKUP($A222,'HPI Partial'!$A$1:$F$347,2,FALSE),"-")</f>
        <v>-</v>
      </c>
      <c r="H222" s="105" t="str">
        <f>IFERROR(VLOOKUP($A222,'HPI Partial'!$A$1:$F$347,3,FALSE),"-")</f>
        <v>-</v>
      </c>
      <c r="I222" s="105" t="str">
        <f>IFERROR(VLOOKUP($A222,'HPI Partial'!$A$1:$F$347,4,FALSE),"-")</f>
        <v>-</v>
      </c>
      <c r="J222" s="105" t="str">
        <f>IFERROR(VLOOKUP($A222,'HPI Partial'!$A$1:$F$347,5,FALSE),"-")</f>
        <v>-</v>
      </c>
      <c r="K222" s="105" t="str">
        <f>IFERROR(VLOOKUP($A222,'HPI Partial'!$A$1:$F$347,6,FALSE),"-")</f>
        <v>-</v>
      </c>
    </row>
    <row r="223" spans="1:11" ht="15" customHeight="1" x14ac:dyDescent="0.2">
      <c r="A223" s="109">
        <v>44048</v>
      </c>
      <c r="B223" s="48">
        <v>11.6</v>
      </c>
      <c r="C223" s="48">
        <v>11.99</v>
      </c>
      <c r="D223" s="48">
        <v>11.53</v>
      </c>
      <c r="E223" s="48">
        <v>11.9</v>
      </c>
      <c r="F223" s="48">
        <v>765644</v>
      </c>
      <c r="G223" s="105" t="str">
        <f>IFERROR(VLOOKUP($A223,'HPI Partial'!$A$1:$F$347,2,FALSE),"-")</f>
        <v>-</v>
      </c>
      <c r="H223" s="105" t="str">
        <f>IFERROR(VLOOKUP($A223,'HPI Partial'!$A$1:$F$347,3,FALSE),"-")</f>
        <v>-</v>
      </c>
      <c r="I223" s="105" t="str">
        <f>IFERROR(VLOOKUP($A223,'HPI Partial'!$A$1:$F$347,4,FALSE),"-")</f>
        <v>-</v>
      </c>
      <c r="J223" s="105" t="str">
        <f>IFERROR(VLOOKUP($A223,'HPI Partial'!$A$1:$F$347,5,FALSE),"-")</f>
        <v>-</v>
      </c>
      <c r="K223" s="105" t="str">
        <f>IFERROR(VLOOKUP($A223,'HPI Partial'!$A$1:$F$347,6,FALSE),"-")</f>
        <v>-</v>
      </c>
    </row>
    <row r="224" spans="1:11" ht="15" customHeight="1" x14ac:dyDescent="0.2">
      <c r="A224" s="109">
        <v>44047</v>
      </c>
      <c r="B224" s="48">
        <v>11.3</v>
      </c>
      <c r="C224" s="48">
        <v>11.74</v>
      </c>
      <c r="D224" s="48">
        <v>11.3</v>
      </c>
      <c r="E224" s="48">
        <v>11.48</v>
      </c>
      <c r="F224" s="48">
        <v>583075</v>
      </c>
      <c r="G224" s="105" t="str">
        <f>IFERROR(VLOOKUP($A224,'HPI Partial'!$A$1:$F$347,2,FALSE),"-")</f>
        <v>-</v>
      </c>
      <c r="H224" s="105" t="str">
        <f>IFERROR(VLOOKUP($A224,'HPI Partial'!$A$1:$F$347,3,FALSE),"-")</f>
        <v>-</v>
      </c>
      <c r="I224" s="105" t="str">
        <f>IFERROR(VLOOKUP($A224,'HPI Partial'!$A$1:$F$347,4,FALSE),"-")</f>
        <v>-</v>
      </c>
      <c r="J224" s="105" t="str">
        <f>IFERROR(VLOOKUP($A224,'HPI Partial'!$A$1:$F$347,5,FALSE),"-")</f>
        <v>-</v>
      </c>
      <c r="K224" s="105" t="str">
        <f>IFERROR(VLOOKUP($A224,'HPI Partial'!$A$1:$F$347,6,FALSE),"-")</f>
        <v>-</v>
      </c>
    </row>
    <row r="225" spans="1:11" ht="15" customHeight="1" x14ac:dyDescent="0.2">
      <c r="A225" s="109">
        <v>44046</v>
      </c>
      <c r="B225" s="48">
        <v>11.28</v>
      </c>
      <c r="C225" s="48">
        <v>11.43</v>
      </c>
      <c r="D225" s="48">
        <v>11</v>
      </c>
      <c r="E225" s="48">
        <v>11.33</v>
      </c>
      <c r="F225" s="48">
        <v>747122</v>
      </c>
      <c r="G225" s="105" t="str">
        <f>IFERROR(VLOOKUP($A225,'HPI Partial'!$A$1:$F$347,2,FALSE),"-")</f>
        <v>-</v>
      </c>
      <c r="H225" s="105" t="str">
        <f>IFERROR(VLOOKUP($A225,'HPI Partial'!$A$1:$F$347,3,FALSE),"-")</f>
        <v>-</v>
      </c>
      <c r="I225" s="105" t="str">
        <f>IFERROR(VLOOKUP($A225,'HPI Partial'!$A$1:$F$347,4,FALSE),"-")</f>
        <v>-</v>
      </c>
      <c r="J225" s="105" t="str">
        <f>IFERROR(VLOOKUP($A225,'HPI Partial'!$A$1:$F$347,5,FALSE),"-")</f>
        <v>-</v>
      </c>
      <c r="K225" s="105" t="str">
        <f>IFERROR(VLOOKUP($A225,'HPI Partial'!$A$1:$F$347,6,FALSE),"-")</f>
        <v>-</v>
      </c>
    </row>
    <row r="226" spans="1:11" ht="15" customHeight="1" x14ac:dyDescent="0.2">
      <c r="A226" s="109">
        <v>44043</v>
      </c>
      <c r="B226" s="48">
        <v>11.56</v>
      </c>
      <c r="C226" s="48">
        <v>11.56</v>
      </c>
      <c r="D226" s="48">
        <v>11.14</v>
      </c>
      <c r="E226" s="48">
        <v>11.29</v>
      </c>
      <c r="F226" s="48">
        <v>780998</v>
      </c>
      <c r="G226" s="105" t="str">
        <f>IFERROR(VLOOKUP($A226,'HPI Partial'!$A$1:$F$347,2,FALSE),"-")</f>
        <v>-</v>
      </c>
      <c r="H226" s="105" t="str">
        <f>IFERROR(VLOOKUP($A226,'HPI Partial'!$A$1:$F$347,3,FALSE),"-")</f>
        <v>-</v>
      </c>
      <c r="I226" s="105" t="str">
        <f>IFERROR(VLOOKUP($A226,'HPI Partial'!$A$1:$F$347,4,FALSE),"-")</f>
        <v>-</v>
      </c>
      <c r="J226" s="105" t="str">
        <f>IFERROR(VLOOKUP($A226,'HPI Partial'!$A$1:$F$347,5,FALSE),"-")</f>
        <v>-</v>
      </c>
      <c r="K226" s="105" t="str">
        <f>IFERROR(VLOOKUP($A226,'HPI Partial'!$A$1:$F$347,6,FALSE),"-")</f>
        <v>-</v>
      </c>
    </row>
    <row r="227" spans="1:11" ht="15" customHeight="1" x14ac:dyDescent="0.2">
      <c r="A227" s="109">
        <v>44042</v>
      </c>
      <c r="B227" s="48">
        <v>11.23</v>
      </c>
      <c r="C227" s="48">
        <v>12.18</v>
      </c>
      <c r="D227" s="48">
        <v>11.06</v>
      </c>
      <c r="E227" s="48">
        <v>11.64</v>
      </c>
      <c r="F227" s="48">
        <v>1063824</v>
      </c>
      <c r="G227" s="105" t="str">
        <f>IFERROR(VLOOKUP($A227,'HPI Partial'!$A$1:$F$347,2,FALSE),"-")</f>
        <v>-</v>
      </c>
      <c r="H227" s="105" t="str">
        <f>IFERROR(VLOOKUP($A227,'HPI Partial'!$A$1:$F$347,3,FALSE),"-")</f>
        <v>-</v>
      </c>
      <c r="I227" s="105" t="str">
        <f>IFERROR(VLOOKUP($A227,'HPI Partial'!$A$1:$F$347,4,FALSE),"-")</f>
        <v>-</v>
      </c>
      <c r="J227" s="105" t="str">
        <f>IFERROR(VLOOKUP($A227,'HPI Partial'!$A$1:$F$347,5,FALSE),"-")</f>
        <v>-</v>
      </c>
      <c r="K227" s="105" t="str">
        <f>IFERROR(VLOOKUP($A227,'HPI Partial'!$A$1:$F$347,6,FALSE),"-")</f>
        <v>-</v>
      </c>
    </row>
    <row r="228" spans="1:11" ht="15" customHeight="1" x14ac:dyDescent="0.2">
      <c r="A228" s="109">
        <v>44041</v>
      </c>
      <c r="B228" s="48">
        <v>12.86</v>
      </c>
      <c r="C228" s="48">
        <v>13.09</v>
      </c>
      <c r="D228" s="48">
        <v>10.824999999999999</v>
      </c>
      <c r="E228" s="48">
        <v>11.22</v>
      </c>
      <c r="F228" s="48">
        <v>2714568</v>
      </c>
      <c r="G228" s="105" t="str">
        <f>IFERROR(VLOOKUP($A228,'HPI Partial'!$A$1:$F$347,2,FALSE),"-")</f>
        <v>-</v>
      </c>
      <c r="H228" s="105" t="str">
        <f>IFERROR(VLOOKUP($A228,'HPI Partial'!$A$1:$F$347,3,FALSE),"-")</f>
        <v>-</v>
      </c>
      <c r="I228" s="105" t="str">
        <f>IFERROR(VLOOKUP($A228,'HPI Partial'!$A$1:$F$347,4,FALSE),"-")</f>
        <v>-</v>
      </c>
      <c r="J228" s="105" t="str">
        <f>IFERROR(VLOOKUP($A228,'HPI Partial'!$A$1:$F$347,5,FALSE),"-")</f>
        <v>-</v>
      </c>
      <c r="K228" s="105" t="str">
        <f>IFERROR(VLOOKUP($A228,'HPI Partial'!$A$1:$F$347,6,FALSE),"-")</f>
        <v>-</v>
      </c>
    </row>
    <row r="229" spans="1:11" ht="15" customHeight="1" x14ac:dyDescent="0.2">
      <c r="A229" s="109">
        <v>44040</v>
      </c>
      <c r="B229" s="48">
        <v>12.47</v>
      </c>
      <c r="C229" s="48">
        <v>13.07</v>
      </c>
      <c r="D229" s="48">
        <v>12.47</v>
      </c>
      <c r="E229" s="48">
        <v>12.56</v>
      </c>
      <c r="F229" s="48">
        <v>799508</v>
      </c>
      <c r="G229" s="105" t="str">
        <f>IFERROR(VLOOKUP($A229,'HPI Partial'!$A$1:$F$347,2,FALSE),"-")</f>
        <v>-</v>
      </c>
      <c r="H229" s="105" t="str">
        <f>IFERROR(VLOOKUP($A229,'HPI Partial'!$A$1:$F$347,3,FALSE),"-")</f>
        <v>-</v>
      </c>
      <c r="I229" s="105" t="str">
        <f>IFERROR(VLOOKUP($A229,'HPI Partial'!$A$1:$F$347,4,FALSE),"-")</f>
        <v>-</v>
      </c>
      <c r="J229" s="105" t="str">
        <f>IFERROR(VLOOKUP($A229,'HPI Partial'!$A$1:$F$347,5,FALSE),"-")</f>
        <v>-</v>
      </c>
      <c r="K229" s="105" t="str">
        <f>IFERROR(VLOOKUP($A229,'HPI Partial'!$A$1:$F$347,6,FALSE),"-")</f>
        <v>-</v>
      </c>
    </row>
    <row r="230" spans="1:11" ht="15" customHeight="1" x14ac:dyDescent="0.2">
      <c r="A230" s="109">
        <v>44039</v>
      </c>
      <c r="B230" s="48">
        <v>12.63</v>
      </c>
      <c r="C230" s="48">
        <v>12.705</v>
      </c>
      <c r="D230" s="48">
        <v>12.17</v>
      </c>
      <c r="E230" s="48">
        <v>12.64</v>
      </c>
      <c r="F230" s="48">
        <v>512910</v>
      </c>
      <c r="G230" s="105" t="str">
        <f>IFERROR(VLOOKUP($A230,'HPI Partial'!$A$1:$F$347,2,FALSE),"-")</f>
        <v>-</v>
      </c>
      <c r="H230" s="105" t="str">
        <f>IFERROR(VLOOKUP($A230,'HPI Partial'!$A$1:$F$347,3,FALSE),"-")</f>
        <v>-</v>
      </c>
      <c r="I230" s="105" t="str">
        <f>IFERROR(VLOOKUP($A230,'HPI Partial'!$A$1:$F$347,4,FALSE),"-")</f>
        <v>-</v>
      </c>
      <c r="J230" s="105" t="str">
        <f>IFERROR(VLOOKUP($A230,'HPI Partial'!$A$1:$F$347,5,FALSE),"-")</f>
        <v>-</v>
      </c>
      <c r="K230" s="105" t="str">
        <f>IFERROR(VLOOKUP($A230,'HPI Partial'!$A$1:$F$347,6,FALSE),"-")</f>
        <v>-</v>
      </c>
    </row>
    <row r="231" spans="1:11" ht="15" customHeight="1" x14ac:dyDescent="0.2">
      <c r="A231" s="109">
        <v>44036</v>
      </c>
      <c r="B231" s="48">
        <v>12.36</v>
      </c>
      <c r="C231" s="48">
        <v>12.68</v>
      </c>
      <c r="D231" s="48">
        <v>11.8</v>
      </c>
      <c r="E231" s="48">
        <v>12.52</v>
      </c>
      <c r="F231" s="48">
        <v>755289</v>
      </c>
      <c r="G231" s="105" t="str">
        <f>IFERROR(VLOOKUP($A231,'HPI Partial'!$A$1:$F$347,2,FALSE),"-")</f>
        <v>-</v>
      </c>
      <c r="H231" s="105" t="str">
        <f>IFERROR(VLOOKUP($A231,'HPI Partial'!$A$1:$F$347,3,FALSE),"-")</f>
        <v>-</v>
      </c>
      <c r="I231" s="105" t="str">
        <f>IFERROR(VLOOKUP($A231,'HPI Partial'!$A$1:$F$347,4,FALSE),"-")</f>
        <v>-</v>
      </c>
      <c r="J231" s="105" t="str">
        <f>IFERROR(VLOOKUP($A231,'HPI Partial'!$A$1:$F$347,5,FALSE),"-")</f>
        <v>-</v>
      </c>
      <c r="K231" s="105" t="str">
        <f>IFERROR(VLOOKUP($A231,'HPI Partial'!$A$1:$F$347,6,FALSE),"-")</f>
        <v>-</v>
      </c>
    </row>
    <row r="232" spans="1:11" ht="15" customHeight="1" x14ac:dyDescent="0.2">
      <c r="A232" s="109">
        <v>44035</v>
      </c>
      <c r="B232" s="48">
        <v>12.86</v>
      </c>
      <c r="C232" s="48">
        <v>12.97</v>
      </c>
      <c r="D232" s="48">
        <v>12.44</v>
      </c>
      <c r="E232" s="48">
        <v>12.84</v>
      </c>
      <c r="F232" s="48">
        <v>739386</v>
      </c>
      <c r="G232" s="105" t="str">
        <f>IFERROR(VLOOKUP($A232,'HPI Partial'!$A$1:$F$347,2,FALSE),"-")</f>
        <v>-</v>
      </c>
      <c r="H232" s="105" t="str">
        <f>IFERROR(VLOOKUP($A232,'HPI Partial'!$A$1:$F$347,3,FALSE),"-")</f>
        <v>-</v>
      </c>
      <c r="I232" s="105" t="str">
        <f>IFERROR(VLOOKUP($A232,'HPI Partial'!$A$1:$F$347,4,FALSE),"-")</f>
        <v>-</v>
      </c>
      <c r="J232" s="105" t="str">
        <f>IFERROR(VLOOKUP($A232,'HPI Partial'!$A$1:$F$347,5,FALSE),"-")</f>
        <v>-</v>
      </c>
      <c r="K232" s="105" t="str">
        <f>IFERROR(VLOOKUP($A232,'HPI Partial'!$A$1:$F$347,6,FALSE),"-")</f>
        <v>-</v>
      </c>
    </row>
    <row r="233" spans="1:11" ht="15" customHeight="1" x14ac:dyDescent="0.2">
      <c r="A233" s="109">
        <v>44034</v>
      </c>
      <c r="B233" s="48">
        <v>13</v>
      </c>
      <c r="C233" s="48">
        <v>13.29</v>
      </c>
      <c r="D233" s="48">
        <v>12.73</v>
      </c>
      <c r="E233" s="48">
        <v>12.91</v>
      </c>
      <c r="F233" s="48">
        <v>847110</v>
      </c>
      <c r="G233" s="105" t="str">
        <f>IFERROR(VLOOKUP($A233,'HPI Partial'!$A$1:$F$347,2,FALSE),"-")</f>
        <v>-</v>
      </c>
      <c r="H233" s="105" t="str">
        <f>IFERROR(VLOOKUP($A233,'HPI Partial'!$A$1:$F$347,3,FALSE),"-")</f>
        <v>-</v>
      </c>
      <c r="I233" s="105" t="str">
        <f>IFERROR(VLOOKUP($A233,'HPI Partial'!$A$1:$F$347,4,FALSE),"-")</f>
        <v>-</v>
      </c>
      <c r="J233" s="105" t="str">
        <f>IFERROR(VLOOKUP($A233,'HPI Partial'!$A$1:$F$347,5,FALSE),"-")</f>
        <v>-</v>
      </c>
      <c r="K233" s="105" t="str">
        <f>IFERROR(VLOOKUP($A233,'HPI Partial'!$A$1:$F$347,6,FALSE),"-")</f>
        <v>-</v>
      </c>
    </row>
    <row r="234" spans="1:11" ht="15" customHeight="1" x14ac:dyDescent="0.2">
      <c r="A234" s="109">
        <v>44033</v>
      </c>
      <c r="B234" s="48">
        <v>13.51</v>
      </c>
      <c r="C234" s="48">
        <v>13.78</v>
      </c>
      <c r="D234" s="48">
        <v>13</v>
      </c>
      <c r="E234" s="48">
        <v>13.06</v>
      </c>
      <c r="F234" s="48">
        <v>856656</v>
      </c>
      <c r="G234" s="105" t="str">
        <f>IFERROR(VLOOKUP($A234,'HPI Partial'!$A$1:$F$347,2,FALSE),"-")</f>
        <v>-</v>
      </c>
      <c r="H234" s="105" t="str">
        <f>IFERROR(VLOOKUP($A234,'HPI Partial'!$A$1:$F$347,3,FALSE),"-")</f>
        <v>-</v>
      </c>
      <c r="I234" s="105" t="str">
        <f>IFERROR(VLOOKUP($A234,'HPI Partial'!$A$1:$F$347,4,FALSE),"-")</f>
        <v>-</v>
      </c>
      <c r="J234" s="105" t="str">
        <f>IFERROR(VLOOKUP($A234,'HPI Partial'!$A$1:$F$347,5,FALSE),"-")</f>
        <v>-</v>
      </c>
      <c r="K234" s="105" t="str">
        <f>IFERROR(VLOOKUP($A234,'HPI Partial'!$A$1:$F$347,6,FALSE),"-")</f>
        <v>-</v>
      </c>
    </row>
    <row r="235" spans="1:11" ht="15" customHeight="1" x14ac:dyDescent="0.2">
      <c r="A235" s="109">
        <v>44032</v>
      </c>
      <c r="B235" s="48">
        <v>13.29</v>
      </c>
      <c r="C235" s="48">
        <v>13.71</v>
      </c>
      <c r="D235" s="48">
        <v>13.18</v>
      </c>
      <c r="E235" s="48">
        <v>13.35</v>
      </c>
      <c r="F235" s="48">
        <v>1102642</v>
      </c>
      <c r="G235" s="105" t="str">
        <f>IFERROR(VLOOKUP($A235,'HPI Partial'!$A$1:$F$347,2,FALSE),"-")</f>
        <v>-</v>
      </c>
      <c r="H235" s="105" t="str">
        <f>IFERROR(VLOOKUP($A235,'HPI Partial'!$A$1:$F$347,3,FALSE),"-")</f>
        <v>-</v>
      </c>
      <c r="I235" s="105" t="str">
        <f>IFERROR(VLOOKUP($A235,'HPI Partial'!$A$1:$F$347,4,FALSE),"-")</f>
        <v>-</v>
      </c>
      <c r="J235" s="105" t="str">
        <f>IFERROR(VLOOKUP($A235,'HPI Partial'!$A$1:$F$347,5,FALSE),"-")</f>
        <v>-</v>
      </c>
      <c r="K235" s="105" t="str">
        <f>IFERROR(VLOOKUP($A235,'HPI Partial'!$A$1:$F$347,6,FALSE),"-")</f>
        <v>-</v>
      </c>
    </row>
    <row r="236" spans="1:11" ht="15" customHeight="1" x14ac:dyDescent="0.2">
      <c r="A236" s="109">
        <v>44029</v>
      </c>
      <c r="B236" s="48">
        <v>13.52</v>
      </c>
      <c r="C236" s="48">
        <v>13.62</v>
      </c>
      <c r="D236" s="48">
        <v>13.2</v>
      </c>
      <c r="E236" s="48">
        <v>13.4</v>
      </c>
      <c r="F236" s="48">
        <v>1086947</v>
      </c>
      <c r="G236" s="105" t="str">
        <f>IFERROR(VLOOKUP($A236,'HPI Partial'!$A$1:$F$347,2,FALSE),"-")</f>
        <v>-</v>
      </c>
      <c r="H236" s="105" t="str">
        <f>IFERROR(VLOOKUP($A236,'HPI Partial'!$A$1:$F$347,3,FALSE),"-")</f>
        <v>-</v>
      </c>
      <c r="I236" s="105" t="str">
        <f>IFERROR(VLOOKUP($A236,'HPI Partial'!$A$1:$F$347,4,FALSE),"-")</f>
        <v>-</v>
      </c>
      <c r="J236" s="105" t="str">
        <f>IFERROR(VLOOKUP($A236,'HPI Partial'!$A$1:$F$347,5,FALSE),"-")</f>
        <v>-</v>
      </c>
      <c r="K236" s="105" t="str">
        <f>IFERROR(VLOOKUP($A236,'HPI Partial'!$A$1:$F$347,6,FALSE),"-")</f>
        <v>-</v>
      </c>
    </row>
    <row r="237" spans="1:11" ht="15" customHeight="1" x14ac:dyDescent="0.2">
      <c r="A237" s="109">
        <v>44028</v>
      </c>
      <c r="B237" s="48">
        <v>12.66</v>
      </c>
      <c r="C237" s="48">
        <v>13.62</v>
      </c>
      <c r="D237" s="48">
        <v>12.48</v>
      </c>
      <c r="E237" s="48">
        <v>13.59</v>
      </c>
      <c r="F237" s="48">
        <v>2599691</v>
      </c>
      <c r="G237" s="105" t="str">
        <f>IFERROR(VLOOKUP($A237,'HPI Partial'!$A$1:$F$347,2,FALSE),"-")</f>
        <v>-</v>
      </c>
      <c r="H237" s="105" t="str">
        <f>IFERROR(VLOOKUP($A237,'HPI Partial'!$A$1:$F$347,3,FALSE),"-")</f>
        <v>-</v>
      </c>
      <c r="I237" s="105" t="str">
        <f>IFERROR(VLOOKUP($A237,'HPI Partial'!$A$1:$F$347,4,FALSE),"-")</f>
        <v>-</v>
      </c>
      <c r="J237" s="105" t="str">
        <f>IFERROR(VLOOKUP($A237,'HPI Partial'!$A$1:$F$347,5,FALSE),"-")</f>
        <v>-</v>
      </c>
      <c r="K237" s="105" t="str">
        <f>IFERROR(VLOOKUP($A237,'HPI Partial'!$A$1:$F$347,6,FALSE),"-")</f>
        <v>-</v>
      </c>
    </row>
    <row r="238" spans="1:11" ht="15" customHeight="1" x14ac:dyDescent="0.2">
      <c r="A238" s="109">
        <v>44027</v>
      </c>
      <c r="B238" s="48">
        <v>11.74</v>
      </c>
      <c r="C238" s="48">
        <v>13.23</v>
      </c>
      <c r="D238" s="48">
        <v>11.7</v>
      </c>
      <c r="E238" s="48">
        <v>12.83</v>
      </c>
      <c r="F238" s="48">
        <v>2246679</v>
      </c>
      <c r="G238" s="105" t="str">
        <f>IFERROR(VLOOKUP($A238,'HPI Partial'!$A$1:$F$347,2,FALSE),"-")</f>
        <v>-</v>
      </c>
      <c r="H238" s="105" t="str">
        <f>IFERROR(VLOOKUP($A238,'HPI Partial'!$A$1:$F$347,3,FALSE),"-")</f>
        <v>-</v>
      </c>
      <c r="I238" s="105" t="str">
        <f>IFERROR(VLOOKUP($A238,'HPI Partial'!$A$1:$F$347,4,FALSE),"-")</f>
        <v>-</v>
      </c>
      <c r="J238" s="105" t="str">
        <f>IFERROR(VLOOKUP($A238,'HPI Partial'!$A$1:$F$347,5,FALSE),"-")</f>
        <v>-</v>
      </c>
      <c r="K238" s="105" t="str">
        <f>IFERROR(VLOOKUP($A238,'HPI Partial'!$A$1:$F$347,6,FALSE),"-")</f>
        <v>-</v>
      </c>
    </row>
    <row r="239" spans="1:11" ht="15" customHeight="1" x14ac:dyDescent="0.2">
      <c r="A239" s="109">
        <v>44026</v>
      </c>
      <c r="B239" s="48">
        <v>11.28</v>
      </c>
      <c r="C239" s="48">
        <v>11.542299999999999</v>
      </c>
      <c r="D239" s="48">
        <v>11.03</v>
      </c>
      <c r="E239" s="48">
        <v>11.26</v>
      </c>
      <c r="F239" s="48">
        <v>1269991</v>
      </c>
      <c r="G239" s="105" t="str">
        <f>IFERROR(VLOOKUP($A239,'HPI Partial'!$A$1:$F$347,2,FALSE),"-")</f>
        <v>-</v>
      </c>
      <c r="H239" s="105" t="str">
        <f>IFERROR(VLOOKUP($A239,'HPI Partial'!$A$1:$F$347,3,FALSE),"-")</f>
        <v>-</v>
      </c>
      <c r="I239" s="105" t="str">
        <f>IFERROR(VLOOKUP($A239,'HPI Partial'!$A$1:$F$347,4,FALSE),"-")</f>
        <v>-</v>
      </c>
      <c r="J239" s="105" t="str">
        <f>IFERROR(VLOOKUP($A239,'HPI Partial'!$A$1:$F$347,5,FALSE),"-")</f>
        <v>-</v>
      </c>
      <c r="K239" s="105" t="str">
        <f>IFERROR(VLOOKUP($A239,'HPI Partial'!$A$1:$F$347,6,FALSE),"-")</f>
        <v>-</v>
      </c>
    </row>
    <row r="240" spans="1:11" ht="15" customHeight="1" x14ac:dyDescent="0.2">
      <c r="A240" s="109">
        <v>44025</v>
      </c>
      <c r="B240" s="48">
        <v>12.02</v>
      </c>
      <c r="C240" s="48">
        <v>12.14</v>
      </c>
      <c r="D240" s="48">
        <v>11.22</v>
      </c>
      <c r="E240" s="48">
        <v>11.41</v>
      </c>
      <c r="F240" s="48">
        <v>977555</v>
      </c>
      <c r="G240" s="105" t="str">
        <f>IFERROR(VLOOKUP($A240,'HPI Partial'!$A$1:$F$347,2,FALSE),"-")</f>
        <v>-</v>
      </c>
      <c r="H240" s="105" t="str">
        <f>IFERROR(VLOOKUP($A240,'HPI Partial'!$A$1:$F$347,3,FALSE),"-")</f>
        <v>-</v>
      </c>
      <c r="I240" s="105" t="str">
        <f>IFERROR(VLOOKUP($A240,'HPI Partial'!$A$1:$F$347,4,FALSE),"-")</f>
        <v>-</v>
      </c>
      <c r="J240" s="105" t="str">
        <f>IFERROR(VLOOKUP($A240,'HPI Partial'!$A$1:$F$347,5,FALSE),"-")</f>
        <v>-</v>
      </c>
      <c r="K240" s="105" t="str">
        <f>IFERROR(VLOOKUP($A240,'HPI Partial'!$A$1:$F$347,6,FALSE),"-")</f>
        <v>-</v>
      </c>
    </row>
    <row r="241" spans="1:11" ht="15" customHeight="1" x14ac:dyDescent="0.2">
      <c r="A241" s="109">
        <v>44022</v>
      </c>
      <c r="B241" s="48">
        <v>11.56</v>
      </c>
      <c r="C241" s="48">
        <v>12.08</v>
      </c>
      <c r="D241" s="48">
        <v>11.48</v>
      </c>
      <c r="E241" s="48">
        <v>11.99</v>
      </c>
      <c r="F241" s="48">
        <v>658261</v>
      </c>
      <c r="G241" s="105" t="str">
        <f>IFERROR(VLOOKUP($A241,'HPI Partial'!$A$1:$F$347,2,FALSE),"-")</f>
        <v>-</v>
      </c>
      <c r="H241" s="105" t="str">
        <f>IFERROR(VLOOKUP($A241,'HPI Partial'!$A$1:$F$347,3,FALSE),"-")</f>
        <v>-</v>
      </c>
      <c r="I241" s="105" t="str">
        <f>IFERROR(VLOOKUP($A241,'HPI Partial'!$A$1:$F$347,4,FALSE),"-")</f>
        <v>-</v>
      </c>
      <c r="J241" s="105" t="str">
        <f>IFERROR(VLOOKUP($A241,'HPI Partial'!$A$1:$F$347,5,FALSE),"-")</f>
        <v>-</v>
      </c>
      <c r="K241" s="105" t="str">
        <f>IFERROR(VLOOKUP($A241,'HPI Partial'!$A$1:$F$347,6,FALSE),"-")</f>
        <v>-</v>
      </c>
    </row>
    <row r="242" spans="1:11" ht="15" customHeight="1" x14ac:dyDescent="0.2">
      <c r="A242" s="109">
        <v>44021</v>
      </c>
      <c r="B242" s="48">
        <v>11.47</v>
      </c>
      <c r="C242" s="48">
        <v>11.78</v>
      </c>
      <c r="D242" s="48">
        <v>11.18</v>
      </c>
      <c r="E242" s="48">
        <v>11.59</v>
      </c>
      <c r="F242" s="48">
        <v>801656</v>
      </c>
      <c r="G242" s="105" t="str">
        <f>IFERROR(VLOOKUP($A242,'HPI Partial'!$A$1:$F$347,2,FALSE),"-")</f>
        <v>-</v>
      </c>
      <c r="H242" s="105" t="str">
        <f>IFERROR(VLOOKUP($A242,'HPI Partial'!$A$1:$F$347,3,FALSE),"-")</f>
        <v>-</v>
      </c>
      <c r="I242" s="105" t="str">
        <f>IFERROR(VLOOKUP($A242,'HPI Partial'!$A$1:$F$347,4,FALSE),"-")</f>
        <v>-</v>
      </c>
      <c r="J242" s="105" t="str">
        <f>IFERROR(VLOOKUP($A242,'HPI Partial'!$A$1:$F$347,5,FALSE),"-")</f>
        <v>-</v>
      </c>
      <c r="K242" s="105" t="str">
        <f>IFERROR(VLOOKUP($A242,'HPI Partial'!$A$1:$F$347,6,FALSE),"-")</f>
        <v>-</v>
      </c>
    </row>
    <row r="243" spans="1:11" ht="15" customHeight="1" x14ac:dyDescent="0.2">
      <c r="A243" s="109">
        <v>44020</v>
      </c>
      <c r="B243" s="48">
        <v>11.2</v>
      </c>
      <c r="C243" s="48">
        <v>11.71</v>
      </c>
      <c r="D243" s="48">
        <v>11.01</v>
      </c>
      <c r="E243" s="48">
        <v>11.53</v>
      </c>
      <c r="F243" s="48">
        <v>916958</v>
      </c>
      <c r="G243" s="105" t="str">
        <f>IFERROR(VLOOKUP($A243,'HPI Partial'!$A$1:$F$347,2,FALSE),"-")</f>
        <v>-</v>
      </c>
      <c r="H243" s="105" t="str">
        <f>IFERROR(VLOOKUP($A243,'HPI Partial'!$A$1:$F$347,3,FALSE),"-")</f>
        <v>-</v>
      </c>
      <c r="I243" s="105" t="str">
        <f>IFERROR(VLOOKUP($A243,'HPI Partial'!$A$1:$F$347,4,FALSE),"-")</f>
        <v>-</v>
      </c>
      <c r="J243" s="105" t="str">
        <f>IFERROR(VLOOKUP($A243,'HPI Partial'!$A$1:$F$347,5,FALSE),"-")</f>
        <v>-</v>
      </c>
      <c r="K243" s="105" t="str">
        <f>IFERROR(VLOOKUP($A243,'HPI Partial'!$A$1:$F$347,6,FALSE),"-")</f>
        <v>-</v>
      </c>
    </row>
    <row r="244" spans="1:11" ht="15" customHeight="1" x14ac:dyDescent="0.2">
      <c r="A244" s="109">
        <v>44019</v>
      </c>
      <c r="B244" s="48">
        <v>11.31</v>
      </c>
      <c r="C244" s="48">
        <v>11.47</v>
      </c>
      <c r="D244" s="48">
        <v>10.99</v>
      </c>
      <c r="E244" s="48">
        <v>11.17</v>
      </c>
      <c r="F244" s="48">
        <v>633998</v>
      </c>
      <c r="G244" s="105" t="str">
        <f>IFERROR(VLOOKUP($A244,'HPI Partial'!$A$1:$F$347,2,FALSE),"-")</f>
        <v>-</v>
      </c>
      <c r="H244" s="105" t="str">
        <f>IFERROR(VLOOKUP($A244,'HPI Partial'!$A$1:$F$347,3,FALSE),"-")</f>
        <v>-</v>
      </c>
      <c r="I244" s="105" t="str">
        <f>IFERROR(VLOOKUP($A244,'HPI Partial'!$A$1:$F$347,4,FALSE),"-")</f>
        <v>-</v>
      </c>
      <c r="J244" s="105" t="str">
        <f>IFERROR(VLOOKUP($A244,'HPI Partial'!$A$1:$F$347,5,FALSE),"-")</f>
        <v>-</v>
      </c>
      <c r="K244" s="105" t="str">
        <f>IFERROR(VLOOKUP($A244,'HPI Partial'!$A$1:$F$347,6,FALSE),"-")</f>
        <v>-</v>
      </c>
    </row>
    <row r="245" spans="1:11" ht="15" customHeight="1" x14ac:dyDescent="0.2">
      <c r="A245" s="109">
        <v>44018</v>
      </c>
      <c r="B245" s="48">
        <v>10.73</v>
      </c>
      <c r="C245" s="48">
        <v>11.59</v>
      </c>
      <c r="D245" s="48">
        <v>10.7</v>
      </c>
      <c r="E245" s="48">
        <v>11.49</v>
      </c>
      <c r="F245" s="48">
        <v>1355060</v>
      </c>
      <c r="G245" s="105" t="str">
        <f>IFERROR(VLOOKUP($A245,'HPI Partial'!$A$1:$F$347,2,FALSE),"-")</f>
        <v>-</v>
      </c>
      <c r="H245" s="105" t="str">
        <f>IFERROR(VLOOKUP($A245,'HPI Partial'!$A$1:$F$347,3,FALSE),"-")</f>
        <v>-</v>
      </c>
      <c r="I245" s="105" t="str">
        <f>IFERROR(VLOOKUP($A245,'HPI Partial'!$A$1:$F$347,4,FALSE),"-")</f>
        <v>-</v>
      </c>
      <c r="J245" s="105" t="str">
        <f>IFERROR(VLOOKUP($A245,'HPI Partial'!$A$1:$F$347,5,FALSE),"-")</f>
        <v>-</v>
      </c>
      <c r="K245" s="105" t="str">
        <f>IFERROR(VLOOKUP($A245,'HPI Partial'!$A$1:$F$347,6,FALSE),"-")</f>
        <v>-</v>
      </c>
    </row>
    <row r="246" spans="1:11" ht="15" customHeight="1" x14ac:dyDescent="0.2">
      <c r="A246" s="109">
        <v>44014</v>
      </c>
      <c r="B246" s="48">
        <v>11.42</v>
      </c>
      <c r="C246" s="48">
        <v>11.42</v>
      </c>
      <c r="D246" s="48">
        <v>10.52</v>
      </c>
      <c r="E246" s="48">
        <v>10.55</v>
      </c>
      <c r="F246" s="48">
        <v>858691</v>
      </c>
      <c r="G246" s="105" t="str">
        <f>IFERROR(VLOOKUP($A246,'HPI Partial'!$A$1:$F$347,2,FALSE),"-")</f>
        <v>-</v>
      </c>
      <c r="H246" s="105" t="str">
        <f>IFERROR(VLOOKUP($A246,'HPI Partial'!$A$1:$F$347,3,FALSE),"-")</f>
        <v>-</v>
      </c>
      <c r="I246" s="105" t="str">
        <f>IFERROR(VLOOKUP($A246,'HPI Partial'!$A$1:$F$347,4,FALSE),"-")</f>
        <v>-</v>
      </c>
      <c r="J246" s="105" t="str">
        <f>IFERROR(VLOOKUP($A246,'HPI Partial'!$A$1:$F$347,5,FALSE),"-")</f>
        <v>-</v>
      </c>
      <c r="K246" s="105" t="str">
        <f>IFERROR(VLOOKUP($A246,'HPI Partial'!$A$1:$F$347,6,FALSE),"-")</f>
        <v>-</v>
      </c>
    </row>
    <row r="247" spans="1:11" ht="15" customHeight="1" x14ac:dyDescent="0.2">
      <c r="A247" s="109">
        <v>44013</v>
      </c>
      <c r="B247" s="48">
        <v>11.2</v>
      </c>
      <c r="C247" s="48">
        <v>11.505000000000001</v>
      </c>
      <c r="D247" s="48">
        <v>11</v>
      </c>
      <c r="E247" s="48">
        <v>11.2</v>
      </c>
      <c r="F247" s="48">
        <v>1123677</v>
      </c>
      <c r="G247" s="105" t="str">
        <f>IFERROR(VLOOKUP($A247,'HPI Partial'!$A$1:$F$347,2,FALSE),"-")</f>
        <v>-</v>
      </c>
      <c r="H247" s="105" t="str">
        <f>IFERROR(VLOOKUP($A247,'HPI Partial'!$A$1:$F$347,3,FALSE),"-")</f>
        <v>-</v>
      </c>
      <c r="I247" s="105" t="str">
        <f>IFERROR(VLOOKUP($A247,'HPI Partial'!$A$1:$F$347,4,FALSE),"-")</f>
        <v>-</v>
      </c>
      <c r="J247" s="105" t="str">
        <f>IFERROR(VLOOKUP($A247,'HPI Partial'!$A$1:$F$347,5,FALSE),"-")</f>
        <v>-</v>
      </c>
      <c r="K247" s="105" t="str">
        <f>IFERROR(VLOOKUP($A247,'HPI Partial'!$A$1:$F$347,6,FALSE),"-")</f>
        <v>-</v>
      </c>
    </row>
    <row r="248" spans="1:11" ht="15" customHeight="1" x14ac:dyDescent="0.2">
      <c r="A248" s="109">
        <v>44012</v>
      </c>
      <c r="B248" s="48">
        <v>11.17</v>
      </c>
      <c r="C248" s="48">
        <v>11.49</v>
      </c>
      <c r="D248" s="48">
        <v>11</v>
      </c>
      <c r="E248" s="48">
        <v>11.21</v>
      </c>
      <c r="F248" s="48">
        <v>877721</v>
      </c>
      <c r="G248" s="105" t="str">
        <f>IFERROR(VLOOKUP($A248,'HPI Partial'!$A$1:$F$347,2,FALSE),"-")</f>
        <v>-</v>
      </c>
      <c r="H248" s="105" t="str">
        <f>IFERROR(VLOOKUP($A248,'HPI Partial'!$A$1:$F$347,3,FALSE),"-")</f>
        <v>-</v>
      </c>
      <c r="I248" s="105" t="str">
        <f>IFERROR(VLOOKUP($A248,'HPI Partial'!$A$1:$F$347,4,FALSE),"-")</f>
        <v>-</v>
      </c>
      <c r="J248" s="105" t="str">
        <f>IFERROR(VLOOKUP($A248,'HPI Partial'!$A$1:$F$347,5,FALSE),"-")</f>
        <v>-</v>
      </c>
      <c r="K248" s="105" t="str">
        <f>IFERROR(VLOOKUP($A248,'HPI Partial'!$A$1:$F$347,6,FALSE),"-")</f>
        <v>-</v>
      </c>
    </row>
    <row r="249" spans="1:11" ht="15" customHeight="1" x14ac:dyDescent="0.2">
      <c r="A249" s="109">
        <v>44011</v>
      </c>
      <c r="B249" s="48">
        <v>10.78</v>
      </c>
      <c r="C249" s="48">
        <v>11.19</v>
      </c>
      <c r="D249" s="48">
        <v>10.31</v>
      </c>
      <c r="E249" s="48">
        <v>11.13</v>
      </c>
      <c r="F249" s="48">
        <v>1417278</v>
      </c>
      <c r="G249" s="105" t="str">
        <f>IFERROR(VLOOKUP($A249,'HPI Partial'!$A$1:$F$347,2,FALSE),"-")</f>
        <v>-</v>
      </c>
      <c r="H249" s="105" t="str">
        <f>IFERROR(VLOOKUP($A249,'HPI Partial'!$A$1:$F$347,3,FALSE),"-")</f>
        <v>-</v>
      </c>
      <c r="I249" s="105" t="str">
        <f>IFERROR(VLOOKUP($A249,'HPI Partial'!$A$1:$F$347,4,FALSE),"-")</f>
        <v>-</v>
      </c>
      <c r="J249" s="105" t="str">
        <f>IFERROR(VLOOKUP($A249,'HPI Partial'!$A$1:$F$347,5,FALSE),"-")</f>
        <v>-</v>
      </c>
      <c r="K249" s="105" t="str">
        <f>IFERROR(VLOOKUP($A249,'HPI Partial'!$A$1:$F$347,6,FALSE),"-")</f>
        <v>-</v>
      </c>
    </row>
    <row r="250" spans="1:11" ht="15" customHeight="1" x14ac:dyDescent="0.2">
      <c r="A250" s="109">
        <v>44008</v>
      </c>
      <c r="B250" s="48">
        <v>10.76</v>
      </c>
      <c r="C250" s="48">
        <v>10.83</v>
      </c>
      <c r="D250" s="48">
        <v>10.335000000000001</v>
      </c>
      <c r="E250" s="48">
        <v>10.54</v>
      </c>
      <c r="F250" s="48">
        <v>1924636</v>
      </c>
      <c r="G250" s="105" t="str">
        <f>IFERROR(VLOOKUP($A250,'HPI Partial'!$A$1:$F$347,2,FALSE),"-")</f>
        <v>-</v>
      </c>
      <c r="H250" s="105" t="str">
        <f>IFERROR(VLOOKUP($A250,'HPI Partial'!$A$1:$F$347,3,FALSE),"-")</f>
        <v>-</v>
      </c>
      <c r="I250" s="105" t="str">
        <f>IFERROR(VLOOKUP($A250,'HPI Partial'!$A$1:$F$347,4,FALSE),"-")</f>
        <v>-</v>
      </c>
      <c r="J250" s="105" t="str">
        <f>IFERROR(VLOOKUP($A250,'HPI Partial'!$A$1:$F$347,5,FALSE),"-")</f>
        <v>-</v>
      </c>
      <c r="K250" s="105" t="str">
        <f>IFERROR(VLOOKUP($A250,'HPI Partial'!$A$1:$F$347,6,FALSE),"-")</f>
        <v>-</v>
      </c>
    </row>
    <row r="251" spans="1:11" ht="15" customHeight="1" x14ac:dyDescent="0.2">
      <c r="A251" s="109">
        <v>44007</v>
      </c>
      <c r="B251" s="48">
        <v>10.97</v>
      </c>
      <c r="C251" s="48">
        <v>11.09</v>
      </c>
      <c r="D251" s="48">
        <v>10.7</v>
      </c>
      <c r="E251" s="48">
        <v>10.86</v>
      </c>
      <c r="F251" s="48">
        <v>829376</v>
      </c>
      <c r="G251" s="105" t="str">
        <f>IFERROR(VLOOKUP($A251,'HPI Partial'!$A$1:$F$347,2,FALSE),"-")</f>
        <v>-</v>
      </c>
      <c r="H251" s="105" t="str">
        <f>IFERROR(VLOOKUP($A251,'HPI Partial'!$A$1:$F$347,3,FALSE),"-")</f>
        <v>-</v>
      </c>
      <c r="I251" s="105" t="str">
        <f>IFERROR(VLOOKUP($A251,'HPI Partial'!$A$1:$F$347,4,FALSE),"-")</f>
        <v>-</v>
      </c>
      <c r="J251" s="105" t="str">
        <f>IFERROR(VLOOKUP($A251,'HPI Partial'!$A$1:$F$347,5,FALSE),"-")</f>
        <v>-</v>
      </c>
      <c r="K251" s="105" t="str">
        <f>IFERROR(VLOOKUP($A251,'HPI Partial'!$A$1:$F$347,6,FALSE),"-")</f>
        <v>-</v>
      </c>
    </row>
    <row r="252" spans="1:11" ht="15" customHeight="1" x14ac:dyDescent="0.2">
      <c r="A252" s="109">
        <v>44006</v>
      </c>
      <c r="B252" s="48">
        <v>11.55</v>
      </c>
      <c r="C252" s="48">
        <v>11.6</v>
      </c>
      <c r="D252" s="48">
        <v>10.67</v>
      </c>
      <c r="E252" s="48">
        <v>11.1</v>
      </c>
      <c r="F252" s="48">
        <v>1058685</v>
      </c>
      <c r="G252" s="105" t="str">
        <f>IFERROR(VLOOKUP($A252,'HPI Partial'!$A$1:$F$347,2,FALSE),"-")</f>
        <v>-</v>
      </c>
      <c r="H252" s="105" t="str">
        <f>IFERROR(VLOOKUP($A252,'HPI Partial'!$A$1:$F$347,3,FALSE),"-")</f>
        <v>-</v>
      </c>
      <c r="I252" s="105" t="str">
        <f>IFERROR(VLOOKUP($A252,'HPI Partial'!$A$1:$F$347,4,FALSE),"-")</f>
        <v>-</v>
      </c>
      <c r="J252" s="105" t="str">
        <f>IFERROR(VLOOKUP($A252,'HPI Partial'!$A$1:$F$347,5,FALSE),"-")</f>
        <v>-</v>
      </c>
      <c r="K252" s="105" t="str">
        <f>IFERROR(VLOOKUP($A252,'HPI Partial'!$A$1:$F$347,6,FALSE),"-")</f>
        <v>-</v>
      </c>
    </row>
    <row r="253" spans="1:11" ht="15" customHeight="1" x14ac:dyDescent="0.2">
      <c r="A253" s="109">
        <v>44005</v>
      </c>
      <c r="B253" s="48">
        <v>11.55</v>
      </c>
      <c r="C253" s="48">
        <v>11.65</v>
      </c>
      <c r="D253" s="48">
        <v>11.15</v>
      </c>
      <c r="E253" s="48">
        <v>11.58</v>
      </c>
      <c r="F253" s="48">
        <v>1246019</v>
      </c>
      <c r="G253" s="105" t="str">
        <f>IFERROR(VLOOKUP($A253,'HPI Partial'!$A$1:$F$347,2,FALSE),"-")</f>
        <v>-</v>
      </c>
      <c r="H253" s="105" t="str">
        <f>IFERROR(VLOOKUP($A253,'HPI Partial'!$A$1:$F$347,3,FALSE),"-")</f>
        <v>-</v>
      </c>
      <c r="I253" s="105" t="str">
        <f>IFERROR(VLOOKUP($A253,'HPI Partial'!$A$1:$F$347,4,FALSE),"-")</f>
        <v>-</v>
      </c>
      <c r="J253" s="105" t="str">
        <f>IFERROR(VLOOKUP($A253,'HPI Partial'!$A$1:$F$347,5,FALSE),"-")</f>
        <v>-</v>
      </c>
      <c r="K253" s="105" t="str">
        <f>IFERROR(VLOOKUP($A253,'HPI Partial'!$A$1:$F$347,6,FALSE),"-")</f>
        <v>-</v>
      </c>
    </row>
    <row r="254" spans="1:11" ht="15" customHeight="1" x14ac:dyDescent="0.2">
      <c r="A254" s="109">
        <v>44004</v>
      </c>
      <c r="B254" s="48">
        <v>11.7</v>
      </c>
      <c r="C254" s="48">
        <v>11.7</v>
      </c>
      <c r="D254" s="48">
        <v>11.21</v>
      </c>
      <c r="E254" s="48">
        <v>11.45</v>
      </c>
      <c r="F254" s="48">
        <v>1010113</v>
      </c>
      <c r="G254" s="105" t="str">
        <f>IFERROR(VLOOKUP($A254,'HPI Partial'!$A$1:$F$347,2,FALSE),"-")</f>
        <v>-</v>
      </c>
      <c r="H254" s="105" t="str">
        <f>IFERROR(VLOOKUP($A254,'HPI Partial'!$A$1:$F$347,3,FALSE),"-")</f>
        <v>-</v>
      </c>
      <c r="I254" s="105" t="str">
        <f>IFERROR(VLOOKUP($A254,'HPI Partial'!$A$1:$F$347,4,FALSE),"-")</f>
        <v>-</v>
      </c>
      <c r="J254" s="105" t="str">
        <f>IFERROR(VLOOKUP($A254,'HPI Partial'!$A$1:$F$347,5,FALSE),"-")</f>
        <v>-</v>
      </c>
      <c r="K254" s="105" t="str">
        <f>IFERROR(VLOOKUP($A254,'HPI Partial'!$A$1:$F$347,6,FALSE),"-")</f>
        <v>-</v>
      </c>
    </row>
    <row r="255" spans="1:11" ht="15" customHeight="1" x14ac:dyDescent="0.2">
      <c r="A255" s="109">
        <v>44001</v>
      </c>
      <c r="B255" s="48">
        <v>12.3</v>
      </c>
      <c r="C255" s="48">
        <v>12.59</v>
      </c>
      <c r="D255" s="48">
        <v>11.68</v>
      </c>
      <c r="E255" s="48">
        <v>11.73</v>
      </c>
      <c r="F255" s="48">
        <v>1277482</v>
      </c>
      <c r="G255" s="105" t="str">
        <f>IFERROR(VLOOKUP($A255,'HPI Partial'!$A$1:$F$347,2,FALSE),"-")</f>
        <v>-</v>
      </c>
      <c r="H255" s="105" t="str">
        <f>IFERROR(VLOOKUP($A255,'HPI Partial'!$A$1:$F$347,3,FALSE),"-")</f>
        <v>-</v>
      </c>
      <c r="I255" s="105" t="str">
        <f>IFERROR(VLOOKUP($A255,'HPI Partial'!$A$1:$F$347,4,FALSE),"-")</f>
        <v>-</v>
      </c>
      <c r="J255" s="105" t="str">
        <f>IFERROR(VLOOKUP($A255,'HPI Partial'!$A$1:$F$347,5,FALSE),"-")</f>
        <v>-</v>
      </c>
      <c r="K255" s="105" t="str">
        <f>IFERROR(VLOOKUP($A255,'HPI Partial'!$A$1:$F$347,6,FALSE),"-")</f>
        <v>-</v>
      </c>
    </row>
    <row r="256" spans="1:11" ht="15" customHeight="1" x14ac:dyDescent="0.2">
      <c r="A256" s="109">
        <v>44000</v>
      </c>
      <c r="B256" s="48">
        <v>12.2</v>
      </c>
      <c r="C256" s="48">
        <v>12.37</v>
      </c>
      <c r="D256" s="48">
        <v>11.8</v>
      </c>
      <c r="E256" s="48">
        <v>12.2</v>
      </c>
      <c r="F256" s="48">
        <v>1861387</v>
      </c>
      <c r="G256" s="105" t="str">
        <f>IFERROR(VLOOKUP($A256,'HPI Partial'!$A$1:$F$347,2,FALSE),"-")</f>
        <v>-</v>
      </c>
      <c r="H256" s="105" t="str">
        <f>IFERROR(VLOOKUP($A256,'HPI Partial'!$A$1:$F$347,3,FALSE),"-")</f>
        <v>-</v>
      </c>
      <c r="I256" s="105" t="str">
        <f>IFERROR(VLOOKUP($A256,'HPI Partial'!$A$1:$F$347,4,FALSE),"-")</f>
        <v>-</v>
      </c>
      <c r="J256" s="105" t="str">
        <f>IFERROR(VLOOKUP($A256,'HPI Partial'!$A$1:$F$347,5,FALSE),"-")</f>
        <v>-</v>
      </c>
      <c r="K256" s="105" t="str">
        <f>IFERROR(VLOOKUP($A256,'HPI Partial'!$A$1:$F$347,6,FALSE),"-")</f>
        <v>-</v>
      </c>
    </row>
    <row r="257" spans="1:11" ht="15" customHeight="1" x14ac:dyDescent="0.2">
      <c r="A257" s="109">
        <v>43999</v>
      </c>
      <c r="B257" s="48">
        <v>12.66</v>
      </c>
      <c r="C257" s="48">
        <v>12.66</v>
      </c>
      <c r="D257" s="48">
        <v>12.16</v>
      </c>
      <c r="E257" s="48">
        <v>12.2</v>
      </c>
      <c r="F257" s="48">
        <v>774009</v>
      </c>
      <c r="G257" s="105" t="str">
        <f>IFERROR(VLOOKUP($A257,'HPI Partial'!$A$1:$F$347,2,FALSE),"-")</f>
        <v>-</v>
      </c>
      <c r="H257" s="105" t="str">
        <f>IFERROR(VLOOKUP($A257,'HPI Partial'!$A$1:$F$347,3,FALSE),"-")</f>
        <v>-</v>
      </c>
      <c r="I257" s="105" t="str">
        <f>IFERROR(VLOOKUP($A257,'HPI Partial'!$A$1:$F$347,4,FALSE),"-")</f>
        <v>-</v>
      </c>
      <c r="J257" s="105" t="str">
        <f>IFERROR(VLOOKUP($A257,'HPI Partial'!$A$1:$F$347,5,FALSE),"-")</f>
        <v>-</v>
      </c>
      <c r="K257" s="105" t="str">
        <f>IFERROR(VLOOKUP($A257,'HPI Partial'!$A$1:$F$347,6,FALSE),"-")</f>
        <v>-</v>
      </c>
    </row>
    <row r="258" spans="1:11" ht="15" customHeight="1" x14ac:dyDescent="0.2">
      <c r="A258" s="109">
        <v>43998</v>
      </c>
      <c r="B258" s="48">
        <v>13.67</v>
      </c>
      <c r="C258" s="48">
        <v>13.73</v>
      </c>
      <c r="D258" s="48">
        <v>12.535</v>
      </c>
      <c r="E258" s="48">
        <v>12.65</v>
      </c>
      <c r="F258" s="48">
        <v>1280055</v>
      </c>
      <c r="G258" s="105" t="str">
        <f>IFERROR(VLOOKUP($A258,'HPI Partial'!$A$1:$F$347,2,FALSE),"-")</f>
        <v>-</v>
      </c>
      <c r="H258" s="105" t="str">
        <f>IFERROR(VLOOKUP($A258,'HPI Partial'!$A$1:$F$347,3,FALSE),"-")</f>
        <v>-</v>
      </c>
      <c r="I258" s="105" t="str">
        <f>IFERROR(VLOOKUP($A258,'HPI Partial'!$A$1:$F$347,4,FALSE),"-")</f>
        <v>-</v>
      </c>
      <c r="J258" s="105" t="str">
        <f>IFERROR(VLOOKUP($A258,'HPI Partial'!$A$1:$F$347,5,FALSE),"-")</f>
        <v>-</v>
      </c>
      <c r="K258" s="105" t="str">
        <f>IFERROR(VLOOKUP($A258,'HPI Partial'!$A$1:$F$347,6,FALSE),"-")</f>
        <v>-</v>
      </c>
    </row>
    <row r="259" spans="1:11" ht="15" customHeight="1" x14ac:dyDescent="0.2">
      <c r="A259" s="109">
        <v>43997</v>
      </c>
      <c r="B259" s="48">
        <v>12.22</v>
      </c>
      <c r="C259" s="48">
        <v>13.81</v>
      </c>
      <c r="D259" s="48">
        <v>12.04</v>
      </c>
      <c r="E259" s="48">
        <v>13.14</v>
      </c>
      <c r="F259" s="48">
        <v>2839611</v>
      </c>
      <c r="G259" s="105" t="str">
        <f>IFERROR(VLOOKUP($A259,'HPI Partial'!$A$1:$F$347,2,FALSE),"-")</f>
        <v>-</v>
      </c>
      <c r="H259" s="105" t="str">
        <f>IFERROR(VLOOKUP($A259,'HPI Partial'!$A$1:$F$347,3,FALSE),"-")</f>
        <v>-</v>
      </c>
      <c r="I259" s="105" t="str">
        <f>IFERROR(VLOOKUP($A259,'HPI Partial'!$A$1:$F$347,4,FALSE),"-")</f>
        <v>-</v>
      </c>
      <c r="J259" s="105" t="str">
        <f>IFERROR(VLOOKUP($A259,'HPI Partial'!$A$1:$F$347,5,FALSE),"-")</f>
        <v>-</v>
      </c>
      <c r="K259" s="105" t="str">
        <f>IFERROR(VLOOKUP($A259,'HPI Partial'!$A$1:$F$347,6,FALSE),"-")</f>
        <v>-</v>
      </c>
    </row>
    <row r="260" spans="1:11" ht="15" customHeight="1" x14ac:dyDescent="0.2">
      <c r="A260" s="109">
        <v>43994</v>
      </c>
      <c r="B260" s="48">
        <v>13.08</v>
      </c>
      <c r="C260" s="48">
        <v>13.19</v>
      </c>
      <c r="D260" s="48">
        <v>12.18</v>
      </c>
      <c r="E260" s="48">
        <v>12.78</v>
      </c>
      <c r="F260" s="48">
        <v>1134730</v>
      </c>
      <c r="G260" s="105" t="str">
        <f>IFERROR(VLOOKUP($A260,'HPI Partial'!$A$1:$F$347,2,FALSE),"-")</f>
        <v>-</v>
      </c>
      <c r="H260" s="105" t="str">
        <f>IFERROR(VLOOKUP($A260,'HPI Partial'!$A$1:$F$347,3,FALSE),"-")</f>
        <v>-</v>
      </c>
      <c r="I260" s="105" t="str">
        <f>IFERROR(VLOOKUP($A260,'HPI Partial'!$A$1:$F$347,4,FALSE),"-")</f>
        <v>-</v>
      </c>
      <c r="J260" s="105" t="str">
        <f>IFERROR(VLOOKUP($A260,'HPI Partial'!$A$1:$F$347,5,FALSE),"-")</f>
        <v>-</v>
      </c>
      <c r="K260" s="105" t="str">
        <f>IFERROR(VLOOKUP($A260,'HPI Partial'!$A$1:$F$347,6,FALSE),"-")</f>
        <v>-</v>
      </c>
    </row>
    <row r="261" spans="1:11" ht="15" customHeight="1" x14ac:dyDescent="0.2">
      <c r="A261" s="109">
        <v>43993</v>
      </c>
      <c r="B261" s="48">
        <v>12.74</v>
      </c>
      <c r="C261" s="48">
        <v>12.94</v>
      </c>
      <c r="D261" s="48">
        <v>12.4201</v>
      </c>
      <c r="E261" s="48">
        <v>12.62</v>
      </c>
      <c r="F261" s="48">
        <v>1152817</v>
      </c>
      <c r="G261" s="105" t="str">
        <f>IFERROR(VLOOKUP($A261,'HPI Partial'!$A$1:$F$347,2,FALSE),"-")</f>
        <v>-</v>
      </c>
      <c r="H261" s="105" t="str">
        <f>IFERROR(VLOOKUP($A261,'HPI Partial'!$A$1:$F$347,3,FALSE),"-")</f>
        <v>-</v>
      </c>
      <c r="I261" s="105" t="str">
        <f>IFERROR(VLOOKUP($A261,'HPI Partial'!$A$1:$F$347,4,FALSE),"-")</f>
        <v>-</v>
      </c>
      <c r="J261" s="105" t="str">
        <f>IFERROR(VLOOKUP($A261,'HPI Partial'!$A$1:$F$347,5,FALSE),"-")</f>
        <v>-</v>
      </c>
      <c r="K261" s="105" t="str">
        <f>IFERROR(VLOOKUP($A261,'HPI Partial'!$A$1:$F$347,6,FALSE),"-")</f>
        <v>-</v>
      </c>
    </row>
    <row r="262" spans="1:11" ht="15" customHeight="1" x14ac:dyDescent="0.2">
      <c r="A262" s="109">
        <v>43992</v>
      </c>
      <c r="B262" s="48">
        <v>14.22</v>
      </c>
      <c r="C262" s="48">
        <v>14.22</v>
      </c>
      <c r="D262" s="48">
        <v>13.11</v>
      </c>
      <c r="E262" s="48">
        <v>13.42</v>
      </c>
      <c r="F262" s="48">
        <v>665257</v>
      </c>
      <c r="G262" s="105" t="str">
        <f>IFERROR(VLOOKUP($A262,'HPI Partial'!$A$1:$F$347,2,FALSE),"-")</f>
        <v>-</v>
      </c>
      <c r="H262" s="105" t="str">
        <f>IFERROR(VLOOKUP($A262,'HPI Partial'!$A$1:$F$347,3,FALSE),"-")</f>
        <v>-</v>
      </c>
      <c r="I262" s="105" t="str">
        <f>IFERROR(VLOOKUP($A262,'HPI Partial'!$A$1:$F$347,4,FALSE),"-")</f>
        <v>-</v>
      </c>
      <c r="J262" s="105" t="str">
        <f>IFERROR(VLOOKUP($A262,'HPI Partial'!$A$1:$F$347,5,FALSE),"-")</f>
        <v>-</v>
      </c>
      <c r="K262" s="105" t="str">
        <f>IFERROR(VLOOKUP($A262,'HPI Partial'!$A$1:$F$347,6,FALSE),"-")</f>
        <v>-</v>
      </c>
    </row>
    <row r="263" spans="1:11" ht="15" customHeight="1" x14ac:dyDescent="0.2">
      <c r="A263" s="109">
        <v>43991</v>
      </c>
      <c r="B263" s="48">
        <v>13.9</v>
      </c>
      <c r="C263" s="48">
        <v>14.05</v>
      </c>
      <c r="D263" s="48">
        <v>13.35</v>
      </c>
      <c r="E263" s="48">
        <v>13.95</v>
      </c>
      <c r="F263" s="48">
        <v>719927</v>
      </c>
      <c r="G263" s="105" t="str">
        <f>IFERROR(VLOOKUP($A263,'HPI Partial'!$A$1:$F$347,2,FALSE),"-")</f>
        <v>-</v>
      </c>
      <c r="H263" s="105" t="str">
        <f>IFERROR(VLOOKUP($A263,'HPI Partial'!$A$1:$F$347,3,FALSE),"-")</f>
        <v>-</v>
      </c>
      <c r="I263" s="105" t="str">
        <f>IFERROR(VLOOKUP($A263,'HPI Partial'!$A$1:$F$347,4,FALSE),"-")</f>
        <v>-</v>
      </c>
      <c r="J263" s="105" t="str">
        <f>IFERROR(VLOOKUP($A263,'HPI Partial'!$A$1:$F$347,5,FALSE),"-")</f>
        <v>-</v>
      </c>
      <c r="K263" s="105" t="str">
        <f>IFERROR(VLOOKUP($A263,'HPI Partial'!$A$1:$F$347,6,FALSE),"-")</f>
        <v>-</v>
      </c>
    </row>
    <row r="264" spans="1:11" ht="15" customHeight="1" x14ac:dyDescent="0.2">
      <c r="A264" s="109">
        <v>43990</v>
      </c>
      <c r="B264" s="48">
        <v>14.29</v>
      </c>
      <c r="C264" s="48">
        <v>14.41</v>
      </c>
      <c r="D264" s="48">
        <v>13.69</v>
      </c>
      <c r="E264" s="48">
        <v>14.02</v>
      </c>
      <c r="F264" s="48">
        <v>884145</v>
      </c>
      <c r="G264" s="105" t="str">
        <f>IFERROR(VLOOKUP($A264,'HPI Partial'!$A$1:$F$347,2,FALSE),"-")</f>
        <v>-</v>
      </c>
      <c r="H264" s="105" t="str">
        <f>IFERROR(VLOOKUP($A264,'HPI Partial'!$A$1:$F$347,3,FALSE),"-")</f>
        <v>-</v>
      </c>
      <c r="I264" s="105" t="str">
        <f>IFERROR(VLOOKUP($A264,'HPI Partial'!$A$1:$F$347,4,FALSE),"-")</f>
        <v>-</v>
      </c>
      <c r="J264" s="105" t="str">
        <f>IFERROR(VLOOKUP($A264,'HPI Partial'!$A$1:$F$347,5,FALSE),"-")</f>
        <v>-</v>
      </c>
      <c r="K264" s="105" t="str">
        <f>IFERROR(VLOOKUP($A264,'HPI Partial'!$A$1:$F$347,6,FALSE),"-")</f>
        <v>-</v>
      </c>
    </row>
    <row r="265" spans="1:11" ht="15" customHeight="1" x14ac:dyDescent="0.2">
      <c r="A265" s="109">
        <v>43987</v>
      </c>
      <c r="B265" s="48">
        <v>14.01</v>
      </c>
      <c r="C265" s="48">
        <v>14.41</v>
      </c>
      <c r="D265" s="48">
        <v>13.7</v>
      </c>
      <c r="E265" s="48">
        <v>13.89</v>
      </c>
      <c r="F265" s="48">
        <v>1152251</v>
      </c>
      <c r="G265" s="105" t="str">
        <f>IFERROR(VLOOKUP($A265,'HPI Partial'!$A$1:$F$347,2,FALSE),"-")</f>
        <v>-</v>
      </c>
      <c r="H265" s="105" t="str">
        <f>IFERROR(VLOOKUP($A265,'HPI Partial'!$A$1:$F$347,3,FALSE),"-")</f>
        <v>-</v>
      </c>
      <c r="I265" s="105" t="str">
        <f>IFERROR(VLOOKUP($A265,'HPI Partial'!$A$1:$F$347,4,FALSE),"-")</f>
        <v>-</v>
      </c>
      <c r="J265" s="105" t="str">
        <f>IFERROR(VLOOKUP($A265,'HPI Partial'!$A$1:$F$347,5,FALSE),"-")</f>
        <v>-</v>
      </c>
      <c r="K265" s="105" t="str">
        <f>IFERROR(VLOOKUP($A265,'HPI Partial'!$A$1:$F$347,6,FALSE),"-")</f>
        <v>-</v>
      </c>
    </row>
    <row r="266" spans="1:11" ht="15" customHeight="1" x14ac:dyDescent="0.2">
      <c r="A266" s="109">
        <v>43986</v>
      </c>
      <c r="B266" s="48">
        <v>13.17</v>
      </c>
      <c r="C266" s="48">
        <v>13.63</v>
      </c>
      <c r="D266" s="48">
        <v>12.71</v>
      </c>
      <c r="E266" s="48">
        <v>13.44</v>
      </c>
      <c r="F266" s="48">
        <v>1209248</v>
      </c>
      <c r="G266" s="105" t="str">
        <f>IFERROR(VLOOKUP($A266,'HPI Partial'!$A$1:$F$347,2,FALSE),"-")</f>
        <v>-</v>
      </c>
      <c r="H266" s="105" t="str">
        <f>IFERROR(VLOOKUP($A266,'HPI Partial'!$A$1:$F$347,3,FALSE),"-")</f>
        <v>-</v>
      </c>
      <c r="I266" s="105" t="str">
        <f>IFERROR(VLOOKUP($A266,'HPI Partial'!$A$1:$F$347,4,FALSE),"-")</f>
        <v>-</v>
      </c>
      <c r="J266" s="105" t="str">
        <f>IFERROR(VLOOKUP($A266,'HPI Partial'!$A$1:$F$347,5,FALSE),"-")</f>
        <v>-</v>
      </c>
      <c r="K266" s="105" t="str">
        <f>IFERROR(VLOOKUP($A266,'HPI Partial'!$A$1:$F$347,6,FALSE),"-")</f>
        <v>-</v>
      </c>
    </row>
    <row r="267" spans="1:11" ht="15" customHeight="1" x14ac:dyDescent="0.2">
      <c r="A267" s="109">
        <v>43985</v>
      </c>
      <c r="B267" s="48">
        <v>13.18</v>
      </c>
      <c r="C267" s="48">
        <v>13.85</v>
      </c>
      <c r="D267" s="48">
        <v>13.06</v>
      </c>
      <c r="E267" s="48">
        <v>13.28</v>
      </c>
      <c r="F267" s="48">
        <v>871306</v>
      </c>
      <c r="G267" s="105" t="str">
        <f>IFERROR(VLOOKUP($A267,'HPI Partial'!$A$1:$F$347,2,FALSE),"-")</f>
        <v>-</v>
      </c>
      <c r="H267" s="105" t="str">
        <f>IFERROR(VLOOKUP($A267,'HPI Partial'!$A$1:$F$347,3,FALSE),"-")</f>
        <v>-</v>
      </c>
      <c r="I267" s="105" t="str">
        <f>IFERROR(VLOOKUP($A267,'HPI Partial'!$A$1:$F$347,4,FALSE),"-")</f>
        <v>-</v>
      </c>
      <c r="J267" s="105" t="str">
        <f>IFERROR(VLOOKUP($A267,'HPI Partial'!$A$1:$F$347,5,FALSE),"-")</f>
        <v>-</v>
      </c>
      <c r="K267" s="105" t="str">
        <f>IFERROR(VLOOKUP($A267,'HPI Partial'!$A$1:$F$347,6,FALSE),"-")</f>
        <v>-</v>
      </c>
    </row>
    <row r="268" spans="1:11" ht="15" customHeight="1" x14ac:dyDescent="0.2">
      <c r="A268" s="109">
        <v>43984</v>
      </c>
      <c r="B268" s="48">
        <v>13.1</v>
      </c>
      <c r="C268" s="48">
        <v>13.525</v>
      </c>
      <c r="D268" s="48">
        <v>12.73</v>
      </c>
      <c r="E268" s="48">
        <v>13.04</v>
      </c>
      <c r="F268" s="48">
        <v>745480</v>
      </c>
      <c r="G268" s="105" t="str">
        <f>IFERROR(VLOOKUP($A268,'HPI Partial'!$A$1:$F$347,2,FALSE),"-")</f>
        <v>-</v>
      </c>
      <c r="H268" s="105" t="str">
        <f>IFERROR(VLOOKUP($A268,'HPI Partial'!$A$1:$F$347,3,FALSE),"-")</f>
        <v>-</v>
      </c>
      <c r="I268" s="105" t="str">
        <f>IFERROR(VLOOKUP($A268,'HPI Partial'!$A$1:$F$347,4,FALSE),"-")</f>
        <v>-</v>
      </c>
      <c r="J268" s="105" t="str">
        <f>IFERROR(VLOOKUP($A268,'HPI Partial'!$A$1:$F$347,5,FALSE),"-")</f>
        <v>-</v>
      </c>
      <c r="K268" s="105" t="str">
        <f>IFERROR(VLOOKUP($A268,'HPI Partial'!$A$1:$F$347,6,FALSE),"-")</f>
        <v>-</v>
      </c>
    </row>
    <row r="269" spans="1:11" ht="15" customHeight="1" x14ac:dyDescent="0.2">
      <c r="A269" s="109">
        <v>43983</v>
      </c>
      <c r="B269" s="48">
        <v>12.58</v>
      </c>
      <c r="C269" s="48">
        <v>13.05</v>
      </c>
      <c r="D269" s="48">
        <v>12.43</v>
      </c>
      <c r="E269" s="48">
        <v>12.87</v>
      </c>
      <c r="F269" s="48">
        <v>985490</v>
      </c>
      <c r="G269" s="105" t="str">
        <f>IFERROR(VLOOKUP($A269,'HPI Partial'!$A$1:$F$347,2,FALSE),"-")</f>
        <v>-</v>
      </c>
      <c r="H269" s="105" t="str">
        <f>IFERROR(VLOOKUP($A269,'HPI Partial'!$A$1:$F$347,3,FALSE),"-")</f>
        <v>-</v>
      </c>
      <c r="I269" s="105" t="str">
        <f>IFERROR(VLOOKUP($A269,'HPI Partial'!$A$1:$F$347,4,FALSE),"-")</f>
        <v>-</v>
      </c>
      <c r="J269" s="105" t="str">
        <f>IFERROR(VLOOKUP($A269,'HPI Partial'!$A$1:$F$347,5,FALSE),"-")</f>
        <v>-</v>
      </c>
      <c r="K269" s="105" t="str">
        <f>IFERROR(VLOOKUP($A269,'HPI Partial'!$A$1:$F$347,6,FALSE),"-")</f>
        <v>-</v>
      </c>
    </row>
    <row r="270" spans="1:11" ht="15" customHeight="1" x14ac:dyDescent="0.2">
      <c r="A270" s="109">
        <v>43980</v>
      </c>
      <c r="B270" s="48">
        <v>12</v>
      </c>
      <c r="C270" s="48">
        <v>12.8</v>
      </c>
      <c r="D270" s="48">
        <v>11.802300000000001</v>
      </c>
      <c r="E270" s="48">
        <v>12.61</v>
      </c>
      <c r="F270" s="48">
        <v>1022413</v>
      </c>
      <c r="G270" s="105" t="str">
        <f>IFERROR(VLOOKUP($A270,'HPI Partial'!$A$1:$F$347,2,FALSE),"-")</f>
        <v>-</v>
      </c>
      <c r="H270" s="105" t="str">
        <f>IFERROR(VLOOKUP($A270,'HPI Partial'!$A$1:$F$347,3,FALSE),"-")</f>
        <v>-</v>
      </c>
      <c r="I270" s="105" t="str">
        <f>IFERROR(VLOOKUP($A270,'HPI Partial'!$A$1:$F$347,4,FALSE),"-")</f>
        <v>-</v>
      </c>
      <c r="J270" s="105" t="str">
        <f>IFERROR(VLOOKUP($A270,'HPI Partial'!$A$1:$F$347,5,FALSE),"-")</f>
        <v>-</v>
      </c>
      <c r="K270" s="105" t="str">
        <f>IFERROR(VLOOKUP($A270,'HPI Partial'!$A$1:$F$347,6,FALSE),"-")</f>
        <v>-</v>
      </c>
    </row>
    <row r="271" spans="1:11" ht="15" customHeight="1" x14ac:dyDescent="0.2">
      <c r="A271" s="109">
        <v>43979</v>
      </c>
      <c r="B271" s="48">
        <v>13.34</v>
      </c>
      <c r="C271" s="48">
        <v>13.5</v>
      </c>
      <c r="D271" s="48">
        <v>12.17</v>
      </c>
      <c r="E271" s="48">
        <v>12.18</v>
      </c>
      <c r="F271" s="48">
        <v>1032373</v>
      </c>
      <c r="G271" s="105" t="str">
        <f>IFERROR(VLOOKUP($A271,'HPI Partial'!$A$1:$F$347,2,FALSE),"-")</f>
        <v>-</v>
      </c>
      <c r="H271" s="105" t="str">
        <f>IFERROR(VLOOKUP($A271,'HPI Partial'!$A$1:$F$347,3,FALSE),"-")</f>
        <v>-</v>
      </c>
      <c r="I271" s="105" t="str">
        <f>IFERROR(VLOOKUP($A271,'HPI Partial'!$A$1:$F$347,4,FALSE),"-")</f>
        <v>-</v>
      </c>
      <c r="J271" s="105" t="str">
        <f>IFERROR(VLOOKUP($A271,'HPI Partial'!$A$1:$F$347,5,FALSE),"-")</f>
        <v>-</v>
      </c>
      <c r="K271" s="105" t="str">
        <f>IFERROR(VLOOKUP($A271,'HPI Partial'!$A$1:$F$347,6,FALSE),"-")</f>
        <v>-</v>
      </c>
    </row>
    <row r="272" spans="1:11" ht="15" customHeight="1" x14ac:dyDescent="0.2">
      <c r="A272" s="109">
        <v>43978</v>
      </c>
      <c r="B272" s="48">
        <v>12.88</v>
      </c>
      <c r="C272" s="48">
        <v>13.39</v>
      </c>
      <c r="D272" s="48">
        <v>12.77</v>
      </c>
      <c r="E272" s="48">
        <v>13.22</v>
      </c>
      <c r="F272" s="48">
        <v>1212596</v>
      </c>
      <c r="G272" s="105" t="str">
        <f>IFERROR(VLOOKUP($A272,'HPI Partial'!$A$1:$F$347,2,FALSE),"-")</f>
        <v>-</v>
      </c>
      <c r="H272" s="105" t="str">
        <f>IFERROR(VLOOKUP($A272,'HPI Partial'!$A$1:$F$347,3,FALSE),"-")</f>
        <v>-</v>
      </c>
      <c r="I272" s="105" t="str">
        <f>IFERROR(VLOOKUP($A272,'HPI Partial'!$A$1:$F$347,4,FALSE),"-")</f>
        <v>-</v>
      </c>
      <c r="J272" s="105" t="str">
        <f>IFERROR(VLOOKUP($A272,'HPI Partial'!$A$1:$F$347,5,FALSE),"-")</f>
        <v>-</v>
      </c>
      <c r="K272" s="105" t="str">
        <f>IFERROR(VLOOKUP($A272,'HPI Partial'!$A$1:$F$347,6,FALSE),"-")</f>
        <v>-</v>
      </c>
    </row>
    <row r="273" spans="1:11" ht="15" customHeight="1" x14ac:dyDescent="0.2">
      <c r="A273" s="109">
        <v>43977</v>
      </c>
      <c r="B273" s="48">
        <v>13.34</v>
      </c>
      <c r="C273" s="48">
        <v>13.56</v>
      </c>
      <c r="D273" s="48">
        <v>12.57</v>
      </c>
      <c r="E273" s="48">
        <v>12.61</v>
      </c>
      <c r="F273" s="48">
        <v>1311168</v>
      </c>
      <c r="G273" s="105" t="str">
        <f>IFERROR(VLOOKUP($A273,'HPI Partial'!$A$1:$F$347,2,FALSE),"-")</f>
        <v>-</v>
      </c>
      <c r="H273" s="105" t="str">
        <f>IFERROR(VLOOKUP($A273,'HPI Partial'!$A$1:$F$347,3,FALSE),"-")</f>
        <v>-</v>
      </c>
      <c r="I273" s="105" t="str">
        <f>IFERROR(VLOOKUP($A273,'HPI Partial'!$A$1:$F$347,4,FALSE),"-")</f>
        <v>-</v>
      </c>
      <c r="J273" s="105" t="str">
        <f>IFERROR(VLOOKUP($A273,'HPI Partial'!$A$1:$F$347,5,FALSE),"-")</f>
        <v>-</v>
      </c>
      <c r="K273" s="105" t="str">
        <f>IFERROR(VLOOKUP($A273,'HPI Partial'!$A$1:$F$347,6,FALSE),"-")</f>
        <v>-</v>
      </c>
    </row>
    <row r="274" spans="1:11" ht="15" customHeight="1" x14ac:dyDescent="0.2">
      <c r="A274" s="109">
        <v>43973</v>
      </c>
      <c r="B274" s="48">
        <v>12.69</v>
      </c>
      <c r="C274" s="48">
        <v>12.69</v>
      </c>
      <c r="D274" s="48">
        <v>12.16</v>
      </c>
      <c r="E274" s="48">
        <v>12.6</v>
      </c>
      <c r="F274" s="48">
        <v>631324</v>
      </c>
      <c r="G274" s="105" t="str">
        <f>IFERROR(VLOOKUP($A274,'HPI Partial'!$A$1:$F$347,2,FALSE),"-")</f>
        <v>-</v>
      </c>
      <c r="H274" s="105" t="str">
        <f>IFERROR(VLOOKUP($A274,'HPI Partial'!$A$1:$F$347,3,FALSE),"-")</f>
        <v>-</v>
      </c>
      <c r="I274" s="105" t="str">
        <f>IFERROR(VLOOKUP($A274,'HPI Partial'!$A$1:$F$347,4,FALSE),"-")</f>
        <v>-</v>
      </c>
      <c r="J274" s="105" t="str">
        <f>IFERROR(VLOOKUP($A274,'HPI Partial'!$A$1:$F$347,5,FALSE),"-")</f>
        <v>-</v>
      </c>
      <c r="K274" s="105" t="str">
        <f>IFERROR(VLOOKUP($A274,'HPI Partial'!$A$1:$F$347,6,FALSE),"-")</f>
        <v>-</v>
      </c>
    </row>
    <row r="275" spans="1:11" ht="15" customHeight="1" x14ac:dyDescent="0.2">
      <c r="A275" s="109">
        <v>43972</v>
      </c>
      <c r="B275" s="48">
        <v>12.13</v>
      </c>
      <c r="C275" s="48">
        <v>12.75</v>
      </c>
      <c r="D275" s="48">
        <v>11.96</v>
      </c>
      <c r="E275" s="48">
        <v>12.69</v>
      </c>
      <c r="F275" s="48">
        <v>638153</v>
      </c>
      <c r="G275" s="105" t="str">
        <f>IFERROR(VLOOKUP($A275,'HPI Partial'!$A$1:$F$347,2,FALSE),"-")</f>
        <v>-</v>
      </c>
      <c r="H275" s="105" t="str">
        <f>IFERROR(VLOOKUP($A275,'HPI Partial'!$A$1:$F$347,3,FALSE),"-")</f>
        <v>-</v>
      </c>
      <c r="I275" s="105" t="str">
        <f>IFERROR(VLOOKUP($A275,'HPI Partial'!$A$1:$F$347,4,FALSE),"-")</f>
        <v>-</v>
      </c>
      <c r="J275" s="105" t="str">
        <f>IFERROR(VLOOKUP($A275,'HPI Partial'!$A$1:$F$347,5,FALSE),"-")</f>
        <v>-</v>
      </c>
      <c r="K275" s="105" t="str">
        <f>IFERROR(VLOOKUP($A275,'HPI Partial'!$A$1:$F$347,6,FALSE),"-")</f>
        <v>-</v>
      </c>
    </row>
    <row r="276" spans="1:11" ht="15" customHeight="1" x14ac:dyDescent="0.2">
      <c r="A276" s="109">
        <v>43971</v>
      </c>
      <c r="B276" s="48">
        <v>11.99</v>
      </c>
      <c r="C276" s="48">
        <v>12.429</v>
      </c>
      <c r="D276" s="48">
        <v>11.97</v>
      </c>
      <c r="E276" s="48">
        <v>12.25</v>
      </c>
      <c r="F276" s="48">
        <v>555891</v>
      </c>
      <c r="G276" s="105" t="str">
        <f>IFERROR(VLOOKUP($A276,'HPI Partial'!$A$1:$F$347,2,FALSE),"-")</f>
        <v>-</v>
      </c>
      <c r="H276" s="105" t="str">
        <f>IFERROR(VLOOKUP($A276,'HPI Partial'!$A$1:$F$347,3,FALSE),"-")</f>
        <v>-</v>
      </c>
      <c r="I276" s="105" t="str">
        <f>IFERROR(VLOOKUP($A276,'HPI Partial'!$A$1:$F$347,4,FALSE),"-")</f>
        <v>-</v>
      </c>
      <c r="J276" s="105" t="str">
        <f>IFERROR(VLOOKUP($A276,'HPI Partial'!$A$1:$F$347,5,FALSE),"-")</f>
        <v>-</v>
      </c>
      <c r="K276" s="105" t="str">
        <f>IFERROR(VLOOKUP($A276,'HPI Partial'!$A$1:$F$347,6,FALSE),"-")</f>
        <v>-</v>
      </c>
    </row>
    <row r="277" spans="1:11" ht="15" customHeight="1" x14ac:dyDescent="0.2">
      <c r="A277" s="109">
        <v>43970</v>
      </c>
      <c r="B277" s="48">
        <v>11.92</v>
      </c>
      <c r="C277" s="48">
        <v>12.4</v>
      </c>
      <c r="D277" s="48">
        <v>11.68</v>
      </c>
      <c r="E277" s="48">
        <v>11.71</v>
      </c>
      <c r="F277" s="48">
        <v>631854</v>
      </c>
      <c r="G277" s="105" t="str">
        <f>IFERROR(VLOOKUP($A277,'HPI Partial'!$A$1:$F$347,2,FALSE),"-")</f>
        <v>-</v>
      </c>
      <c r="H277" s="105" t="str">
        <f>IFERROR(VLOOKUP($A277,'HPI Partial'!$A$1:$F$347,3,FALSE),"-")</f>
        <v>-</v>
      </c>
      <c r="I277" s="105" t="str">
        <f>IFERROR(VLOOKUP($A277,'HPI Partial'!$A$1:$F$347,4,FALSE),"-")</f>
        <v>-</v>
      </c>
      <c r="J277" s="105" t="str">
        <f>IFERROR(VLOOKUP($A277,'HPI Partial'!$A$1:$F$347,5,FALSE),"-")</f>
        <v>-</v>
      </c>
      <c r="K277" s="105" t="str">
        <f>IFERROR(VLOOKUP($A277,'HPI Partial'!$A$1:$F$347,6,FALSE),"-")</f>
        <v>-</v>
      </c>
    </row>
    <row r="278" spans="1:11" ht="15" customHeight="1" x14ac:dyDescent="0.2">
      <c r="A278" s="109">
        <v>43969</v>
      </c>
      <c r="B278" s="48">
        <v>11.86</v>
      </c>
      <c r="C278" s="48">
        <v>12.33</v>
      </c>
      <c r="D278" s="48">
        <v>11.85</v>
      </c>
      <c r="E278" s="48">
        <v>12.01</v>
      </c>
      <c r="F278" s="48">
        <v>749273</v>
      </c>
      <c r="G278" s="105" t="str">
        <f>IFERROR(VLOOKUP($A278,'HPI Partial'!$A$1:$F$347,2,FALSE),"-")</f>
        <v>-</v>
      </c>
      <c r="H278" s="105" t="str">
        <f>IFERROR(VLOOKUP($A278,'HPI Partial'!$A$1:$F$347,3,FALSE),"-")</f>
        <v>-</v>
      </c>
      <c r="I278" s="105" t="str">
        <f>IFERROR(VLOOKUP($A278,'HPI Partial'!$A$1:$F$347,4,FALSE),"-")</f>
        <v>-</v>
      </c>
      <c r="J278" s="105" t="str">
        <f>IFERROR(VLOOKUP($A278,'HPI Partial'!$A$1:$F$347,5,FALSE),"-")</f>
        <v>-</v>
      </c>
      <c r="K278" s="105" t="str">
        <f>IFERROR(VLOOKUP($A278,'HPI Partial'!$A$1:$F$347,6,FALSE),"-")</f>
        <v>-</v>
      </c>
    </row>
    <row r="279" spans="1:11" ht="15" customHeight="1" x14ac:dyDescent="0.2">
      <c r="A279" s="109">
        <v>43966</v>
      </c>
      <c r="B279" s="48">
        <v>11.42</v>
      </c>
      <c r="C279" s="48">
        <v>11.53</v>
      </c>
      <c r="D279" s="48">
        <v>11.135</v>
      </c>
      <c r="E279" s="48">
        <v>11.36</v>
      </c>
      <c r="F279" s="48">
        <v>904976</v>
      </c>
      <c r="G279" s="105" t="str">
        <f>IFERROR(VLOOKUP($A279,'HPI Partial'!$A$1:$F$347,2,FALSE),"-")</f>
        <v>-</v>
      </c>
      <c r="H279" s="105" t="str">
        <f>IFERROR(VLOOKUP($A279,'HPI Partial'!$A$1:$F$347,3,FALSE),"-")</f>
        <v>-</v>
      </c>
      <c r="I279" s="105" t="str">
        <f>IFERROR(VLOOKUP($A279,'HPI Partial'!$A$1:$F$347,4,FALSE),"-")</f>
        <v>-</v>
      </c>
      <c r="J279" s="105" t="str">
        <f>IFERROR(VLOOKUP($A279,'HPI Partial'!$A$1:$F$347,5,FALSE),"-")</f>
        <v>-</v>
      </c>
      <c r="K279" s="105" t="str">
        <f>IFERROR(VLOOKUP($A279,'HPI Partial'!$A$1:$F$347,6,FALSE),"-")</f>
        <v>-</v>
      </c>
    </row>
    <row r="280" spans="1:11" ht="15" customHeight="1" x14ac:dyDescent="0.2">
      <c r="A280" s="109">
        <v>43965</v>
      </c>
      <c r="B280" s="48">
        <v>11.3</v>
      </c>
      <c r="C280" s="48">
        <v>11.9</v>
      </c>
      <c r="D280" s="48">
        <v>10.881</v>
      </c>
      <c r="E280" s="48">
        <v>11.49</v>
      </c>
      <c r="F280" s="48">
        <v>804485</v>
      </c>
      <c r="G280" s="105" t="str">
        <f>IFERROR(VLOOKUP($A280,'HPI Partial'!$A$1:$F$347,2,FALSE),"-")</f>
        <v>-</v>
      </c>
      <c r="H280" s="105" t="str">
        <f>IFERROR(VLOOKUP($A280,'HPI Partial'!$A$1:$F$347,3,FALSE),"-")</f>
        <v>-</v>
      </c>
      <c r="I280" s="105" t="str">
        <f>IFERROR(VLOOKUP($A280,'HPI Partial'!$A$1:$F$347,4,FALSE),"-")</f>
        <v>-</v>
      </c>
      <c r="J280" s="105" t="str">
        <f>IFERROR(VLOOKUP($A280,'HPI Partial'!$A$1:$F$347,5,FALSE),"-")</f>
        <v>-</v>
      </c>
      <c r="K280" s="105" t="str">
        <f>IFERROR(VLOOKUP($A280,'HPI Partial'!$A$1:$F$347,6,FALSE),"-")</f>
        <v>-</v>
      </c>
    </row>
    <row r="281" spans="1:11" ht="15" customHeight="1" x14ac:dyDescent="0.2">
      <c r="A281" s="109">
        <v>43964</v>
      </c>
      <c r="B281" s="48">
        <v>11.8</v>
      </c>
      <c r="C281" s="48">
        <v>12.05</v>
      </c>
      <c r="D281" s="48">
        <v>11.54</v>
      </c>
      <c r="E281" s="48">
        <v>11.63</v>
      </c>
      <c r="F281" s="48">
        <v>1506078</v>
      </c>
      <c r="G281" s="105" t="str">
        <f>IFERROR(VLOOKUP($A281,'HPI Partial'!$A$1:$F$347,2,FALSE),"-")</f>
        <v>-</v>
      </c>
      <c r="H281" s="105" t="str">
        <f>IFERROR(VLOOKUP($A281,'HPI Partial'!$A$1:$F$347,3,FALSE),"-")</f>
        <v>-</v>
      </c>
      <c r="I281" s="105" t="str">
        <f>IFERROR(VLOOKUP($A281,'HPI Partial'!$A$1:$F$347,4,FALSE),"-")</f>
        <v>-</v>
      </c>
      <c r="J281" s="105" t="str">
        <f>IFERROR(VLOOKUP($A281,'HPI Partial'!$A$1:$F$347,5,FALSE),"-")</f>
        <v>-</v>
      </c>
      <c r="K281" s="105" t="str">
        <f>IFERROR(VLOOKUP($A281,'HPI Partial'!$A$1:$F$347,6,FALSE),"-")</f>
        <v>-</v>
      </c>
    </row>
    <row r="282" spans="1:11" ht="15" customHeight="1" x14ac:dyDescent="0.2">
      <c r="A282" s="109">
        <v>43963</v>
      </c>
      <c r="B282" s="48">
        <v>12.16</v>
      </c>
      <c r="C282" s="48">
        <v>12.25</v>
      </c>
      <c r="D282" s="48">
        <v>11.8</v>
      </c>
      <c r="E282" s="48">
        <v>11.8</v>
      </c>
      <c r="F282" s="48">
        <v>660609</v>
      </c>
      <c r="G282" s="105" t="str">
        <f>IFERROR(VLOOKUP($A282,'HPI Partial'!$A$1:$F$347,2,FALSE),"-")</f>
        <v>-</v>
      </c>
      <c r="H282" s="105" t="str">
        <f>IFERROR(VLOOKUP($A282,'HPI Partial'!$A$1:$F$347,3,FALSE),"-")</f>
        <v>-</v>
      </c>
      <c r="I282" s="105" t="str">
        <f>IFERROR(VLOOKUP($A282,'HPI Partial'!$A$1:$F$347,4,FALSE),"-")</f>
        <v>-</v>
      </c>
      <c r="J282" s="105" t="str">
        <f>IFERROR(VLOOKUP($A282,'HPI Partial'!$A$1:$F$347,5,FALSE),"-")</f>
        <v>-</v>
      </c>
      <c r="K282" s="105" t="str">
        <f>IFERROR(VLOOKUP($A282,'HPI Partial'!$A$1:$F$347,6,FALSE),"-")</f>
        <v>-</v>
      </c>
    </row>
    <row r="283" spans="1:11" ht="15" customHeight="1" x14ac:dyDescent="0.2">
      <c r="A283" s="109">
        <v>43962</v>
      </c>
      <c r="B283" s="48">
        <v>12.36</v>
      </c>
      <c r="C283" s="48">
        <v>12.55</v>
      </c>
      <c r="D283" s="48">
        <v>12</v>
      </c>
      <c r="E283" s="48">
        <v>12.13</v>
      </c>
      <c r="F283" s="48">
        <v>609055</v>
      </c>
      <c r="G283" s="105" t="str">
        <f>IFERROR(VLOOKUP($A283,'HPI Partial'!$A$1:$F$347,2,FALSE),"-")</f>
        <v>-</v>
      </c>
      <c r="H283" s="105" t="str">
        <f>IFERROR(VLOOKUP($A283,'HPI Partial'!$A$1:$F$347,3,FALSE),"-")</f>
        <v>-</v>
      </c>
      <c r="I283" s="105" t="str">
        <f>IFERROR(VLOOKUP($A283,'HPI Partial'!$A$1:$F$347,4,FALSE),"-")</f>
        <v>-</v>
      </c>
      <c r="J283" s="105" t="str">
        <f>IFERROR(VLOOKUP($A283,'HPI Partial'!$A$1:$F$347,5,FALSE),"-")</f>
        <v>-</v>
      </c>
      <c r="K283" s="105" t="str">
        <f>IFERROR(VLOOKUP($A283,'HPI Partial'!$A$1:$F$347,6,FALSE),"-")</f>
        <v>-</v>
      </c>
    </row>
    <row r="284" spans="1:11" ht="15" customHeight="1" x14ac:dyDescent="0.2">
      <c r="A284" s="109">
        <v>43959</v>
      </c>
      <c r="B284" s="48">
        <v>12</v>
      </c>
      <c r="C284" s="48">
        <v>12.21</v>
      </c>
      <c r="D284" s="48">
        <v>11.83</v>
      </c>
      <c r="E284" s="48">
        <v>12.15</v>
      </c>
      <c r="F284" s="48">
        <v>528894</v>
      </c>
      <c r="G284" s="105" t="str">
        <f>IFERROR(VLOOKUP($A284,'HPI Partial'!$A$1:$F$347,2,FALSE),"-")</f>
        <v>-</v>
      </c>
      <c r="H284" s="105" t="str">
        <f>IFERROR(VLOOKUP($A284,'HPI Partial'!$A$1:$F$347,3,FALSE),"-")</f>
        <v>-</v>
      </c>
      <c r="I284" s="105" t="str">
        <f>IFERROR(VLOOKUP($A284,'HPI Partial'!$A$1:$F$347,4,FALSE),"-")</f>
        <v>-</v>
      </c>
      <c r="J284" s="105" t="str">
        <f>IFERROR(VLOOKUP($A284,'HPI Partial'!$A$1:$F$347,5,FALSE),"-")</f>
        <v>-</v>
      </c>
      <c r="K284" s="105" t="str">
        <f>IFERROR(VLOOKUP($A284,'HPI Partial'!$A$1:$F$347,6,FALSE),"-")</f>
        <v>-</v>
      </c>
    </row>
    <row r="285" spans="1:11" ht="15" customHeight="1" x14ac:dyDescent="0.2">
      <c r="A285" s="109">
        <v>43958</v>
      </c>
      <c r="B285" s="48">
        <v>11.45</v>
      </c>
      <c r="C285" s="48">
        <v>12.04</v>
      </c>
      <c r="D285" s="48">
        <v>11.34</v>
      </c>
      <c r="E285" s="48">
        <v>11.81</v>
      </c>
      <c r="F285" s="48">
        <v>982754</v>
      </c>
      <c r="G285" s="105" t="str">
        <f>IFERROR(VLOOKUP($A285,'HPI Partial'!$A$1:$F$347,2,FALSE),"-")</f>
        <v>-</v>
      </c>
      <c r="H285" s="105" t="str">
        <f>IFERROR(VLOOKUP($A285,'HPI Partial'!$A$1:$F$347,3,FALSE),"-")</f>
        <v>-</v>
      </c>
      <c r="I285" s="105" t="str">
        <f>IFERROR(VLOOKUP($A285,'HPI Partial'!$A$1:$F$347,4,FALSE),"-")</f>
        <v>-</v>
      </c>
      <c r="J285" s="105" t="str">
        <f>IFERROR(VLOOKUP($A285,'HPI Partial'!$A$1:$F$347,5,FALSE),"-")</f>
        <v>-</v>
      </c>
      <c r="K285" s="105" t="str">
        <f>IFERROR(VLOOKUP($A285,'HPI Partial'!$A$1:$F$347,6,FALSE),"-")</f>
        <v>-</v>
      </c>
    </row>
    <row r="286" spans="1:11" ht="15" customHeight="1" x14ac:dyDescent="0.2">
      <c r="A286" s="109">
        <v>43957</v>
      </c>
      <c r="B286" s="48">
        <v>11.68</v>
      </c>
      <c r="C286" s="48">
        <v>11.85</v>
      </c>
      <c r="D286" s="48">
        <v>11.26</v>
      </c>
      <c r="E286" s="48">
        <v>11.36</v>
      </c>
      <c r="F286" s="48">
        <v>694873</v>
      </c>
      <c r="G286" s="105" t="str">
        <f>IFERROR(VLOOKUP($A286,'HPI Partial'!$A$1:$F$347,2,FALSE),"-")</f>
        <v>-</v>
      </c>
      <c r="H286" s="105" t="str">
        <f>IFERROR(VLOOKUP($A286,'HPI Partial'!$A$1:$F$347,3,FALSE),"-")</f>
        <v>-</v>
      </c>
      <c r="I286" s="105" t="str">
        <f>IFERROR(VLOOKUP($A286,'HPI Partial'!$A$1:$F$347,4,FALSE),"-")</f>
        <v>-</v>
      </c>
      <c r="J286" s="105" t="str">
        <f>IFERROR(VLOOKUP($A286,'HPI Partial'!$A$1:$F$347,5,FALSE),"-")</f>
        <v>-</v>
      </c>
      <c r="K286" s="105" t="str">
        <f>IFERROR(VLOOKUP($A286,'HPI Partial'!$A$1:$F$347,6,FALSE),"-")</f>
        <v>-</v>
      </c>
    </row>
    <row r="287" spans="1:11" ht="15" customHeight="1" x14ac:dyDescent="0.2">
      <c r="A287" s="109">
        <v>43956</v>
      </c>
      <c r="B287" s="48">
        <v>11.97</v>
      </c>
      <c r="C287" s="48">
        <v>12.14</v>
      </c>
      <c r="D287" s="48">
        <v>11.58</v>
      </c>
      <c r="E287" s="48">
        <v>11.61</v>
      </c>
      <c r="F287" s="48">
        <v>880619</v>
      </c>
      <c r="G287" s="105" t="str">
        <f>IFERROR(VLOOKUP($A287,'HPI Partial'!$A$1:$F$347,2,FALSE),"-")</f>
        <v>-</v>
      </c>
      <c r="H287" s="105" t="str">
        <f>IFERROR(VLOOKUP($A287,'HPI Partial'!$A$1:$F$347,3,FALSE),"-")</f>
        <v>-</v>
      </c>
      <c r="I287" s="105" t="str">
        <f>IFERROR(VLOOKUP($A287,'HPI Partial'!$A$1:$F$347,4,FALSE),"-")</f>
        <v>-</v>
      </c>
      <c r="J287" s="105" t="str">
        <f>IFERROR(VLOOKUP($A287,'HPI Partial'!$A$1:$F$347,5,FALSE),"-")</f>
        <v>-</v>
      </c>
      <c r="K287" s="105" t="str">
        <f>IFERROR(VLOOKUP($A287,'HPI Partial'!$A$1:$F$347,6,FALSE),"-")</f>
        <v>-</v>
      </c>
    </row>
    <row r="288" spans="1:11" ht="15" customHeight="1" x14ac:dyDescent="0.2">
      <c r="A288" s="109">
        <v>43955</v>
      </c>
      <c r="B288" s="48">
        <v>11.25</v>
      </c>
      <c r="C288" s="48">
        <v>11.9</v>
      </c>
      <c r="D288" s="48">
        <v>10.78</v>
      </c>
      <c r="E288" s="48">
        <v>11.83</v>
      </c>
      <c r="F288" s="48">
        <v>1748776</v>
      </c>
      <c r="G288" s="105" t="str">
        <f>IFERROR(VLOOKUP($A288,'HPI Partial'!$A$1:$F$347,2,FALSE),"-")</f>
        <v>-</v>
      </c>
      <c r="H288" s="105" t="str">
        <f>IFERROR(VLOOKUP($A288,'HPI Partial'!$A$1:$F$347,3,FALSE),"-")</f>
        <v>-</v>
      </c>
      <c r="I288" s="105" t="str">
        <f>IFERROR(VLOOKUP($A288,'HPI Partial'!$A$1:$F$347,4,FALSE),"-")</f>
        <v>-</v>
      </c>
      <c r="J288" s="105" t="str">
        <f>IFERROR(VLOOKUP($A288,'HPI Partial'!$A$1:$F$347,5,FALSE),"-")</f>
        <v>-</v>
      </c>
      <c r="K288" s="105" t="str">
        <f>IFERROR(VLOOKUP($A288,'HPI Partial'!$A$1:$F$347,6,FALSE),"-")</f>
        <v>-</v>
      </c>
    </row>
    <row r="289" spans="1:11" ht="15" customHeight="1" x14ac:dyDescent="0.2">
      <c r="A289" s="109">
        <v>43952</v>
      </c>
      <c r="B289" s="48">
        <v>11.03</v>
      </c>
      <c r="C289" s="48">
        <v>11.62</v>
      </c>
      <c r="D289" s="48">
        <v>10.63</v>
      </c>
      <c r="E289" s="48">
        <v>11.61</v>
      </c>
      <c r="F289" s="48">
        <v>1323779</v>
      </c>
      <c r="G289" s="105" t="str">
        <f>IFERROR(VLOOKUP($A289,'HPI Partial'!$A$1:$F$347,2,FALSE),"-")</f>
        <v>-</v>
      </c>
      <c r="H289" s="105" t="str">
        <f>IFERROR(VLOOKUP($A289,'HPI Partial'!$A$1:$F$347,3,FALSE),"-")</f>
        <v>-</v>
      </c>
      <c r="I289" s="105" t="str">
        <f>IFERROR(VLOOKUP($A289,'HPI Partial'!$A$1:$F$347,4,FALSE),"-")</f>
        <v>-</v>
      </c>
      <c r="J289" s="105" t="str">
        <f>IFERROR(VLOOKUP($A289,'HPI Partial'!$A$1:$F$347,5,FALSE),"-")</f>
        <v>-</v>
      </c>
      <c r="K289" s="105" t="str">
        <f>IFERROR(VLOOKUP($A289,'HPI Partial'!$A$1:$F$347,6,FALSE),"-")</f>
        <v>-</v>
      </c>
    </row>
    <row r="290" spans="1:11" ht="15" customHeight="1" x14ac:dyDescent="0.2">
      <c r="A290" s="109">
        <v>43951</v>
      </c>
      <c r="B290" s="48">
        <v>12.21</v>
      </c>
      <c r="C290" s="48">
        <v>12.41</v>
      </c>
      <c r="D290" s="48">
        <v>11.31</v>
      </c>
      <c r="E290" s="48">
        <v>11.5</v>
      </c>
      <c r="F290" s="48">
        <v>2059311</v>
      </c>
      <c r="G290" s="105" t="str">
        <f>IFERROR(VLOOKUP($A290,'HPI Partial'!$A$1:$F$347,2,FALSE),"-")</f>
        <v>-</v>
      </c>
      <c r="H290" s="105" t="str">
        <f>IFERROR(VLOOKUP($A290,'HPI Partial'!$A$1:$F$347,3,FALSE),"-")</f>
        <v>-</v>
      </c>
      <c r="I290" s="105" t="str">
        <f>IFERROR(VLOOKUP($A290,'HPI Partial'!$A$1:$F$347,4,FALSE),"-")</f>
        <v>-</v>
      </c>
      <c r="J290" s="105" t="str">
        <f>IFERROR(VLOOKUP($A290,'HPI Partial'!$A$1:$F$347,5,FALSE),"-")</f>
        <v>-</v>
      </c>
      <c r="K290" s="105" t="str">
        <f>IFERROR(VLOOKUP($A290,'HPI Partial'!$A$1:$F$347,6,FALSE),"-")</f>
        <v>-</v>
      </c>
    </row>
    <row r="291" spans="1:11" ht="15" customHeight="1" x14ac:dyDescent="0.2">
      <c r="A291" s="109">
        <v>43950</v>
      </c>
      <c r="B291" s="48">
        <v>12.56</v>
      </c>
      <c r="C291" s="48">
        <v>12.9</v>
      </c>
      <c r="D291" s="48">
        <v>12.265000000000001</v>
      </c>
      <c r="E291" s="48">
        <v>12.59</v>
      </c>
      <c r="F291" s="48">
        <v>1687619</v>
      </c>
      <c r="G291" s="105" t="str">
        <f>IFERROR(VLOOKUP($A291,'HPI Partial'!$A$1:$F$347,2,FALSE),"-")</f>
        <v>-</v>
      </c>
      <c r="H291" s="105" t="str">
        <f>IFERROR(VLOOKUP($A291,'HPI Partial'!$A$1:$F$347,3,FALSE),"-")</f>
        <v>-</v>
      </c>
      <c r="I291" s="105" t="str">
        <f>IFERROR(VLOOKUP($A291,'HPI Partial'!$A$1:$F$347,4,FALSE),"-")</f>
        <v>-</v>
      </c>
      <c r="J291" s="105" t="str">
        <f>IFERROR(VLOOKUP($A291,'HPI Partial'!$A$1:$F$347,5,FALSE),"-")</f>
        <v>-</v>
      </c>
      <c r="K291" s="105" t="str">
        <f>IFERROR(VLOOKUP($A291,'HPI Partial'!$A$1:$F$347,6,FALSE),"-")</f>
        <v>-</v>
      </c>
    </row>
    <row r="292" spans="1:11" ht="15" customHeight="1" x14ac:dyDescent="0.2">
      <c r="A292" s="109">
        <v>43949</v>
      </c>
      <c r="B292" s="48">
        <v>12.07</v>
      </c>
      <c r="C292" s="48">
        <v>12.54</v>
      </c>
      <c r="D292" s="48">
        <v>11.53</v>
      </c>
      <c r="E292" s="48">
        <v>12.19</v>
      </c>
      <c r="F292" s="48">
        <v>1294873</v>
      </c>
      <c r="G292" s="105" t="str">
        <f>IFERROR(VLOOKUP($A292,'HPI Partial'!$A$1:$F$347,2,FALSE),"-")</f>
        <v>-</v>
      </c>
      <c r="H292" s="105" t="str">
        <f>IFERROR(VLOOKUP($A292,'HPI Partial'!$A$1:$F$347,3,FALSE),"-")</f>
        <v>-</v>
      </c>
      <c r="I292" s="105" t="str">
        <f>IFERROR(VLOOKUP($A292,'HPI Partial'!$A$1:$F$347,4,FALSE),"-")</f>
        <v>-</v>
      </c>
      <c r="J292" s="105" t="str">
        <f>IFERROR(VLOOKUP($A292,'HPI Partial'!$A$1:$F$347,5,FALSE),"-")</f>
        <v>-</v>
      </c>
      <c r="K292" s="105" t="str">
        <f>IFERROR(VLOOKUP($A292,'HPI Partial'!$A$1:$F$347,6,FALSE),"-")</f>
        <v>-</v>
      </c>
    </row>
    <row r="293" spans="1:11" ht="15" customHeight="1" x14ac:dyDescent="0.2">
      <c r="A293" s="109">
        <v>43948</v>
      </c>
      <c r="B293" s="48">
        <v>10.92</v>
      </c>
      <c r="C293" s="48">
        <v>11.34</v>
      </c>
      <c r="D293" s="48">
        <v>10.82</v>
      </c>
      <c r="E293" s="48">
        <v>11.08</v>
      </c>
      <c r="F293" s="48">
        <v>766203</v>
      </c>
      <c r="G293" s="105" t="str">
        <f>IFERROR(VLOOKUP($A293,'HPI Partial'!$A$1:$F$347,2,FALSE),"-")</f>
        <v>-</v>
      </c>
      <c r="H293" s="105" t="str">
        <f>IFERROR(VLOOKUP($A293,'HPI Partial'!$A$1:$F$347,3,FALSE),"-")</f>
        <v>-</v>
      </c>
      <c r="I293" s="105" t="str">
        <f>IFERROR(VLOOKUP($A293,'HPI Partial'!$A$1:$F$347,4,FALSE),"-")</f>
        <v>-</v>
      </c>
      <c r="J293" s="105" t="str">
        <f>IFERROR(VLOOKUP($A293,'HPI Partial'!$A$1:$F$347,5,FALSE),"-")</f>
        <v>-</v>
      </c>
      <c r="K293" s="105" t="str">
        <f>IFERROR(VLOOKUP($A293,'HPI Partial'!$A$1:$F$347,6,FALSE),"-")</f>
        <v>-</v>
      </c>
    </row>
    <row r="294" spans="1:11" ht="15" customHeight="1" x14ac:dyDescent="0.2">
      <c r="A294" s="109">
        <v>43945</v>
      </c>
      <c r="B294" s="48">
        <v>10.5</v>
      </c>
      <c r="C294" s="48">
        <v>10.92</v>
      </c>
      <c r="D294" s="48">
        <v>10.3</v>
      </c>
      <c r="E294" s="48">
        <v>10.64</v>
      </c>
      <c r="F294" s="48">
        <v>1105327</v>
      </c>
      <c r="G294" s="105" t="str">
        <f>IFERROR(VLOOKUP($A294,'HPI Partial'!$A$1:$F$347,2,FALSE),"-")</f>
        <v>-</v>
      </c>
      <c r="H294" s="105" t="str">
        <f>IFERROR(VLOOKUP($A294,'HPI Partial'!$A$1:$F$347,3,FALSE),"-")</f>
        <v>-</v>
      </c>
      <c r="I294" s="105" t="str">
        <f>IFERROR(VLOOKUP($A294,'HPI Partial'!$A$1:$F$347,4,FALSE),"-")</f>
        <v>-</v>
      </c>
      <c r="J294" s="105" t="str">
        <f>IFERROR(VLOOKUP($A294,'HPI Partial'!$A$1:$F$347,5,FALSE),"-")</f>
        <v>-</v>
      </c>
      <c r="K294" s="105" t="str">
        <f>IFERROR(VLOOKUP($A294,'HPI Partial'!$A$1:$F$347,6,FALSE),"-")</f>
        <v>-</v>
      </c>
    </row>
    <row r="295" spans="1:11" ht="15" customHeight="1" x14ac:dyDescent="0.2">
      <c r="A295" s="109">
        <v>43944</v>
      </c>
      <c r="B295" s="48">
        <v>10.82</v>
      </c>
      <c r="C295" s="48">
        <v>11.42</v>
      </c>
      <c r="D295" s="48">
        <v>10.66</v>
      </c>
      <c r="E295" s="48">
        <v>11.01</v>
      </c>
      <c r="F295" s="48">
        <v>761647</v>
      </c>
      <c r="G295" s="105" t="str">
        <f>IFERROR(VLOOKUP($A295,'HPI Partial'!$A$1:$F$347,2,FALSE),"-")</f>
        <v>-</v>
      </c>
      <c r="H295" s="105" t="str">
        <f>IFERROR(VLOOKUP($A295,'HPI Partial'!$A$1:$F$347,3,FALSE),"-")</f>
        <v>-</v>
      </c>
      <c r="I295" s="105" t="str">
        <f>IFERROR(VLOOKUP($A295,'HPI Partial'!$A$1:$F$347,4,FALSE),"-")</f>
        <v>-</v>
      </c>
      <c r="J295" s="105" t="str">
        <f>IFERROR(VLOOKUP($A295,'HPI Partial'!$A$1:$F$347,5,FALSE),"-")</f>
        <v>-</v>
      </c>
      <c r="K295" s="105" t="str">
        <f>IFERROR(VLOOKUP($A295,'HPI Partial'!$A$1:$F$347,6,FALSE),"-")</f>
        <v>-</v>
      </c>
    </row>
    <row r="296" spans="1:11" ht="15" customHeight="1" x14ac:dyDescent="0.2">
      <c r="A296" s="109">
        <v>43943</v>
      </c>
      <c r="B296" s="48">
        <v>11.79</v>
      </c>
      <c r="C296" s="48">
        <v>11.89</v>
      </c>
      <c r="D296" s="48">
        <v>10.87</v>
      </c>
      <c r="E296" s="48">
        <v>10.92</v>
      </c>
      <c r="F296" s="48">
        <v>1009206</v>
      </c>
      <c r="G296" s="105" t="str">
        <f>IFERROR(VLOOKUP($A296,'HPI Partial'!$A$1:$F$347,2,FALSE),"-")</f>
        <v>-</v>
      </c>
      <c r="H296" s="105" t="str">
        <f>IFERROR(VLOOKUP($A296,'HPI Partial'!$A$1:$F$347,3,FALSE),"-")</f>
        <v>-</v>
      </c>
      <c r="I296" s="105" t="str">
        <f>IFERROR(VLOOKUP($A296,'HPI Partial'!$A$1:$F$347,4,FALSE),"-")</f>
        <v>-</v>
      </c>
      <c r="J296" s="105" t="str">
        <f>IFERROR(VLOOKUP($A296,'HPI Partial'!$A$1:$F$347,5,FALSE),"-")</f>
        <v>-</v>
      </c>
      <c r="K296" s="105" t="str">
        <f>IFERROR(VLOOKUP($A296,'HPI Partial'!$A$1:$F$347,6,FALSE),"-")</f>
        <v>-</v>
      </c>
    </row>
    <row r="297" spans="1:11" ht="15" customHeight="1" x14ac:dyDescent="0.2">
      <c r="A297" s="109">
        <v>43942</v>
      </c>
      <c r="B297" s="48">
        <v>11.69</v>
      </c>
      <c r="C297" s="48">
        <v>12.1</v>
      </c>
      <c r="D297" s="48">
        <v>11.11</v>
      </c>
      <c r="E297" s="48">
        <v>11.57</v>
      </c>
      <c r="F297" s="48">
        <v>1426568</v>
      </c>
      <c r="G297" s="105" t="str">
        <f>IFERROR(VLOOKUP($A297,'HPI Partial'!$A$1:$F$347,2,FALSE),"-")</f>
        <v>-</v>
      </c>
      <c r="H297" s="105" t="str">
        <f>IFERROR(VLOOKUP($A297,'HPI Partial'!$A$1:$F$347,3,FALSE),"-")</f>
        <v>-</v>
      </c>
      <c r="I297" s="105" t="str">
        <f>IFERROR(VLOOKUP($A297,'HPI Partial'!$A$1:$F$347,4,FALSE),"-")</f>
        <v>-</v>
      </c>
      <c r="J297" s="105" t="str">
        <f>IFERROR(VLOOKUP($A297,'HPI Partial'!$A$1:$F$347,5,FALSE),"-")</f>
        <v>-</v>
      </c>
      <c r="K297" s="105" t="str">
        <f>IFERROR(VLOOKUP($A297,'HPI Partial'!$A$1:$F$347,6,FALSE),"-")</f>
        <v>-</v>
      </c>
    </row>
    <row r="298" spans="1:11" ht="15" customHeight="1" x14ac:dyDescent="0.2">
      <c r="A298" s="109">
        <v>43941</v>
      </c>
      <c r="B298" s="48">
        <v>11.32</v>
      </c>
      <c r="C298" s="48">
        <v>12.57</v>
      </c>
      <c r="D298" s="48">
        <v>11.1</v>
      </c>
      <c r="E298" s="48">
        <v>11.84</v>
      </c>
      <c r="F298" s="48">
        <v>2026697</v>
      </c>
      <c r="G298" s="105" t="str">
        <f>IFERROR(VLOOKUP($A298,'HPI Partial'!$A$1:$F$347,2,FALSE),"-")</f>
        <v>-</v>
      </c>
      <c r="H298" s="105" t="str">
        <f>IFERROR(VLOOKUP($A298,'HPI Partial'!$A$1:$F$347,3,FALSE),"-")</f>
        <v>-</v>
      </c>
      <c r="I298" s="105" t="str">
        <f>IFERROR(VLOOKUP($A298,'HPI Partial'!$A$1:$F$347,4,FALSE),"-")</f>
        <v>-</v>
      </c>
      <c r="J298" s="105" t="str">
        <f>IFERROR(VLOOKUP($A298,'HPI Partial'!$A$1:$F$347,5,FALSE),"-")</f>
        <v>-</v>
      </c>
      <c r="K298" s="105" t="str">
        <f>IFERROR(VLOOKUP($A298,'HPI Partial'!$A$1:$F$347,6,FALSE),"-")</f>
        <v>-</v>
      </c>
    </row>
    <row r="299" spans="1:11" ht="15" customHeight="1" x14ac:dyDescent="0.2">
      <c r="A299" s="109">
        <v>43938</v>
      </c>
      <c r="B299" s="48">
        <v>10.94</v>
      </c>
      <c r="C299" s="48">
        <v>11.24</v>
      </c>
      <c r="D299" s="48">
        <v>10.11</v>
      </c>
      <c r="E299" s="48">
        <v>11.03</v>
      </c>
      <c r="F299" s="48">
        <v>2009333</v>
      </c>
      <c r="G299" s="105" t="str">
        <f>IFERROR(VLOOKUP($A299,'HPI Partial'!$A$1:$F$347,2,FALSE),"-")</f>
        <v>-</v>
      </c>
      <c r="H299" s="105" t="str">
        <f>IFERROR(VLOOKUP($A299,'HPI Partial'!$A$1:$F$347,3,FALSE),"-")</f>
        <v>-</v>
      </c>
      <c r="I299" s="105" t="str">
        <f>IFERROR(VLOOKUP($A299,'HPI Partial'!$A$1:$F$347,4,FALSE),"-")</f>
        <v>-</v>
      </c>
      <c r="J299" s="105" t="str">
        <f>IFERROR(VLOOKUP($A299,'HPI Partial'!$A$1:$F$347,5,FALSE),"-")</f>
        <v>-</v>
      </c>
      <c r="K299" s="105" t="str">
        <f>IFERROR(VLOOKUP($A299,'HPI Partial'!$A$1:$F$347,6,FALSE),"-")</f>
        <v>-</v>
      </c>
    </row>
    <row r="300" spans="1:11" ht="15" customHeight="1" x14ac:dyDescent="0.2">
      <c r="A300" s="109">
        <v>43937</v>
      </c>
      <c r="B300" s="48">
        <v>10.220000000000001</v>
      </c>
      <c r="C300" s="48">
        <v>10.38</v>
      </c>
      <c r="D300" s="48">
        <v>9.75</v>
      </c>
      <c r="E300" s="48">
        <v>10.119999999999999</v>
      </c>
      <c r="F300" s="48">
        <v>1052617</v>
      </c>
      <c r="G300" s="105" t="str">
        <f>IFERROR(VLOOKUP($A300,'HPI Partial'!$A$1:$F$347,2,FALSE),"-")</f>
        <v>-</v>
      </c>
      <c r="H300" s="105" t="str">
        <f>IFERROR(VLOOKUP($A300,'HPI Partial'!$A$1:$F$347,3,FALSE),"-")</f>
        <v>-</v>
      </c>
      <c r="I300" s="105" t="str">
        <f>IFERROR(VLOOKUP($A300,'HPI Partial'!$A$1:$F$347,4,FALSE),"-")</f>
        <v>-</v>
      </c>
      <c r="J300" s="105" t="str">
        <f>IFERROR(VLOOKUP($A300,'HPI Partial'!$A$1:$F$347,5,FALSE),"-")</f>
        <v>-</v>
      </c>
      <c r="K300" s="105" t="str">
        <f>IFERROR(VLOOKUP($A300,'HPI Partial'!$A$1:$F$347,6,FALSE),"-")</f>
        <v>-</v>
      </c>
    </row>
    <row r="301" spans="1:11" ht="15" customHeight="1" x14ac:dyDescent="0.2">
      <c r="A301" s="109">
        <v>43936</v>
      </c>
      <c r="B301" s="48">
        <v>9.94</v>
      </c>
      <c r="C301" s="48">
        <v>10.4</v>
      </c>
      <c r="D301" s="48">
        <v>9.6300000000000008</v>
      </c>
      <c r="E301" s="48">
        <v>10.220000000000001</v>
      </c>
      <c r="F301" s="48">
        <v>1716921</v>
      </c>
      <c r="G301" s="105" t="str">
        <f>IFERROR(VLOOKUP($A301,'HPI Partial'!$A$1:$F$347,2,FALSE),"-")</f>
        <v>-</v>
      </c>
      <c r="H301" s="105" t="str">
        <f>IFERROR(VLOOKUP($A301,'HPI Partial'!$A$1:$F$347,3,FALSE),"-")</f>
        <v>-</v>
      </c>
      <c r="I301" s="105" t="str">
        <f>IFERROR(VLOOKUP($A301,'HPI Partial'!$A$1:$F$347,4,FALSE),"-")</f>
        <v>-</v>
      </c>
      <c r="J301" s="105" t="str">
        <f>IFERROR(VLOOKUP($A301,'HPI Partial'!$A$1:$F$347,5,FALSE),"-")</f>
        <v>-</v>
      </c>
      <c r="K301" s="105" t="str">
        <f>IFERROR(VLOOKUP($A301,'HPI Partial'!$A$1:$F$347,6,FALSE),"-")</f>
        <v>-</v>
      </c>
    </row>
    <row r="302" spans="1:11" ht="15" customHeight="1" x14ac:dyDescent="0.2">
      <c r="A302" s="109">
        <v>43935</v>
      </c>
      <c r="B302" s="48">
        <v>10.61</v>
      </c>
      <c r="C302" s="48">
        <v>10.84</v>
      </c>
      <c r="D302" s="48">
        <v>10.035</v>
      </c>
      <c r="E302" s="48">
        <v>10.48</v>
      </c>
      <c r="F302" s="48">
        <v>1446826</v>
      </c>
      <c r="G302" s="105" t="str">
        <f>IFERROR(VLOOKUP($A302,'HPI Partial'!$A$1:$F$347,2,FALSE),"-")</f>
        <v>-</v>
      </c>
      <c r="H302" s="105" t="str">
        <f>IFERROR(VLOOKUP($A302,'HPI Partial'!$A$1:$F$347,3,FALSE),"-")</f>
        <v>-</v>
      </c>
      <c r="I302" s="105" t="str">
        <f>IFERROR(VLOOKUP($A302,'HPI Partial'!$A$1:$F$347,4,FALSE),"-")</f>
        <v>-</v>
      </c>
      <c r="J302" s="105" t="str">
        <f>IFERROR(VLOOKUP($A302,'HPI Partial'!$A$1:$F$347,5,FALSE),"-")</f>
        <v>-</v>
      </c>
      <c r="K302" s="105" t="str">
        <f>IFERROR(VLOOKUP($A302,'HPI Partial'!$A$1:$F$347,6,FALSE),"-")</f>
        <v>-</v>
      </c>
    </row>
    <row r="303" spans="1:11" ht="15" customHeight="1" x14ac:dyDescent="0.2">
      <c r="A303" s="109">
        <v>43934</v>
      </c>
      <c r="B303" s="48">
        <v>10.73</v>
      </c>
      <c r="C303" s="48">
        <v>10.9</v>
      </c>
      <c r="D303" s="48">
        <v>10.1</v>
      </c>
      <c r="E303" s="48">
        <v>10.220000000000001</v>
      </c>
      <c r="F303" s="48">
        <v>995968</v>
      </c>
      <c r="G303" s="105" t="str">
        <f>IFERROR(VLOOKUP($A303,'HPI Partial'!$A$1:$F$347,2,FALSE),"-")</f>
        <v>-</v>
      </c>
      <c r="H303" s="105" t="str">
        <f>IFERROR(VLOOKUP($A303,'HPI Partial'!$A$1:$F$347,3,FALSE),"-")</f>
        <v>-</v>
      </c>
      <c r="I303" s="105" t="str">
        <f>IFERROR(VLOOKUP($A303,'HPI Partial'!$A$1:$F$347,4,FALSE),"-")</f>
        <v>-</v>
      </c>
      <c r="J303" s="105" t="str">
        <f>IFERROR(VLOOKUP($A303,'HPI Partial'!$A$1:$F$347,5,FALSE),"-")</f>
        <v>-</v>
      </c>
      <c r="K303" s="105" t="str">
        <f>IFERROR(VLOOKUP($A303,'HPI Partial'!$A$1:$F$347,6,FALSE),"-")</f>
        <v>-</v>
      </c>
    </row>
    <row r="304" spans="1:11" ht="15" customHeight="1" x14ac:dyDescent="0.2">
      <c r="A304" s="109">
        <v>43930</v>
      </c>
      <c r="B304" s="48">
        <v>10.47</v>
      </c>
      <c r="C304" s="48">
        <v>11.25</v>
      </c>
      <c r="D304" s="48">
        <v>10.4</v>
      </c>
      <c r="E304" s="48">
        <v>10.73</v>
      </c>
      <c r="F304" s="48">
        <v>1361972</v>
      </c>
      <c r="G304" s="105" t="str">
        <f>IFERROR(VLOOKUP($A304,'HPI Partial'!$A$1:$F$347,2,FALSE),"-")</f>
        <v>-</v>
      </c>
      <c r="H304" s="105" t="str">
        <f>IFERROR(VLOOKUP($A304,'HPI Partial'!$A$1:$F$347,3,FALSE),"-")</f>
        <v>-</v>
      </c>
      <c r="I304" s="105" t="str">
        <f>IFERROR(VLOOKUP($A304,'HPI Partial'!$A$1:$F$347,4,FALSE),"-")</f>
        <v>-</v>
      </c>
      <c r="J304" s="105" t="str">
        <f>IFERROR(VLOOKUP($A304,'HPI Partial'!$A$1:$F$347,5,FALSE),"-")</f>
        <v>-</v>
      </c>
      <c r="K304" s="105" t="str">
        <f>IFERROR(VLOOKUP($A304,'HPI Partial'!$A$1:$F$347,6,FALSE),"-")</f>
        <v>-</v>
      </c>
    </row>
    <row r="305" spans="1:11" ht="15" customHeight="1" x14ac:dyDescent="0.2">
      <c r="A305" s="109">
        <v>43929</v>
      </c>
      <c r="B305" s="48">
        <v>10.16</v>
      </c>
      <c r="C305" s="48">
        <v>10.51</v>
      </c>
      <c r="D305" s="48">
        <v>9.9600000000000009</v>
      </c>
      <c r="E305" s="48">
        <v>10.28</v>
      </c>
      <c r="F305" s="48">
        <v>1420192</v>
      </c>
      <c r="G305" s="105" t="str">
        <f>IFERROR(VLOOKUP($A305,'HPI Partial'!$A$1:$F$347,2,FALSE),"-")</f>
        <v>-</v>
      </c>
      <c r="H305" s="105" t="str">
        <f>IFERROR(VLOOKUP($A305,'HPI Partial'!$A$1:$F$347,3,FALSE),"-")</f>
        <v>-</v>
      </c>
      <c r="I305" s="105" t="str">
        <f>IFERROR(VLOOKUP($A305,'HPI Partial'!$A$1:$F$347,4,FALSE),"-")</f>
        <v>-</v>
      </c>
      <c r="J305" s="105" t="str">
        <f>IFERROR(VLOOKUP($A305,'HPI Partial'!$A$1:$F$347,5,FALSE),"-")</f>
        <v>-</v>
      </c>
      <c r="K305" s="105" t="str">
        <f>IFERROR(VLOOKUP($A305,'HPI Partial'!$A$1:$F$347,6,FALSE),"-")</f>
        <v>-</v>
      </c>
    </row>
    <row r="306" spans="1:11" ht="15" customHeight="1" x14ac:dyDescent="0.2">
      <c r="A306" s="109">
        <v>43928</v>
      </c>
      <c r="B306" s="48">
        <v>10.84</v>
      </c>
      <c r="C306" s="48">
        <v>10.89</v>
      </c>
      <c r="D306" s="48">
        <v>9.83</v>
      </c>
      <c r="E306" s="48">
        <v>10.130000000000001</v>
      </c>
      <c r="F306" s="48">
        <v>1399903</v>
      </c>
      <c r="G306" s="105" t="str">
        <f>IFERROR(VLOOKUP($A306,'HPI Partial'!$A$1:$F$347,2,FALSE),"-")</f>
        <v>-</v>
      </c>
      <c r="H306" s="105" t="str">
        <f>IFERROR(VLOOKUP($A306,'HPI Partial'!$A$1:$F$347,3,FALSE),"-")</f>
        <v>-</v>
      </c>
      <c r="I306" s="105" t="str">
        <f>IFERROR(VLOOKUP($A306,'HPI Partial'!$A$1:$F$347,4,FALSE),"-")</f>
        <v>-</v>
      </c>
      <c r="J306" s="105" t="str">
        <f>IFERROR(VLOOKUP($A306,'HPI Partial'!$A$1:$F$347,5,FALSE),"-")</f>
        <v>-</v>
      </c>
      <c r="K306" s="105" t="str">
        <f>IFERROR(VLOOKUP($A306,'HPI Partial'!$A$1:$F$347,6,FALSE),"-")</f>
        <v>-</v>
      </c>
    </row>
    <row r="307" spans="1:11" ht="15" customHeight="1" x14ac:dyDescent="0.2">
      <c r="A307" s="109">
        <v>43927</v>
      </c>
      <c r="B307" s="48">
        <v>9.9700000000000006</v>
      </c>
      <c r="C307" s="48">
        <v>10.39</v>
      </c>
      <c r="D307" s="48">
        <v>9.32</v>
      </c>
      <c r="E307" s="48">
        <v>9.92</v>
      </c>
      <c r="F307" s="48">
        <v>1606200</v>
      </c>
      <c r="G307" s="105" t="str">
        <f>IFERROR(VLOOKUP($A307,'HPI Partial'!$A$1:$F$347,2,FALSE),"-")</f>
        <v>-</v>
      </c>
      <c r="H307" s="105" t="str">
        <f>IFERROR(VLOOKUP($A307,'HPI Partial'!$A$1:$F$347,3,FALSE),"-")</f>
        <v>-</v>
      </c>
      <c r="I307" s="105" t="str">
        <f>IFERROR(VLOOKUP($A307,'HPI Partial'!$A$1:$F$347,4,FALSE),"-")</f>
        <v>-</v>
      </c>
      <c r="J307" s="105" t="str">
        <f>IFERROR(VLOOKUP($A307,'HPI Partial'!$A$1:$F$347,5,FALSE),"-")</f>
        <v>-</v>
      </c>
      <c r="K307" s="105" t="str">
        <f>IFERROR(VLOOKUP($A307,'HPI Partial'!$A$1:$F$347,6,FALSE),"-")</f>
        <v>-</v>
      </c>
    </row>
    <row r="308" spans="1:11" ht="15" customHeight="1" x14ac:dyDescent="0.2">
      <c r="A308" s="109">
        <v>43924</v>
      </c>
      <c r="B308" s="48">
        <v>8.75</v>
      </c>
      <c r="C308" s="48">
        <v>9.4987999999999992</v>
      </c>
      <c r="D308" s="48">
        <v>8.41</v>
      </c>
      <c r="E308" s="48">
        <v>9.33</v>
      </c>
      <c r="F308" s="48">
        <v>1226084</v>
      </c>
      <c r="G308" s="105" t="str">
        <f>IFERROR(VLOOKUP($A308,'HPI Partial'!$A$1:$F$347,2,FALSE),"-")</f>
        <v>-</v>
      </c>
      <c r="H308" s="105" t="str">
        <f>IFERROR(VLOOKUP($A308,'HPI Partial'!$A$1:$F$347,3,FALSE),"-")</f>
        <v>-</v>
      </c>
      <c r="I308" s="105" t="str">
        <f>IFERROR(VLOOKUP($A308,'HPI Partial'!$A$1:$F$347,4,FALSE),"-")</f>
        <v>-</v>
      </c>
      <c r="J308" s="105" t="str">
        <f>IFERROR(VLOOKUP($A308,'HPI Partial'!$A$1:$F$347,5,FALSE),"-")</f>
        <v>-</v>
      </c>
      <c r="K308" s="105" t="str">
        <f>IFERROR(VLOOKUP($A308,'HPI Partial'!$A$1:$F$347,6,FALSE),"-")</f>
        <v>-</v>
      </c>
    </row>
    <row r="309" spans="1:11" ht="15" customHeight="1" x14ac:dyDescent="0.2">
      <c r="A309" s="109">
        <v>43923</v>
      </c>
      <c r="B309" s="48">
        <v>8.33</v>
      </c>
      <c r="C309" s="48">
        <v>9.1534999999999993</v>
      </c>
      <c r="D309" s="48">
        <v>8.31</v>
      </c>
      <c r="E309" s="48">
        <v>8.8000000000000007</v>
      </c>
      <c r="F309" s="48">
        <v>1037336</v>
      </c>
      <c r="G309" s="105" t="str">
        <f>IFERROR(VLOOKUP($A309,'HPI Partial'!$A$1:$F$347,2,FALSE),"-")</f>
        <v>-</v>
      </c>
      <c r="H309" s="105" t="str">
        <f>IFERROR(VLOOKUP($A309,'HPI Partial'!$A$1:$F$347,3,FALSE),"-")</f>
        <v>-</v>
      </c>
      <c r="I309" s="105" t="str">
        <f>IFERROR(VLOOKUP($A309,'HPI Partial'!$A$1:$F$347,4,FALSE),"-")</f>
        <v>-</v>
      </c>
      <c r="J309" s="105" t="str">
        <f>IFERROR(VLOOKUP($A309,'HPI Partial'!$A$1:$F$347,5,FALSE),"-")</f>
        <v>-</v>
      </c>
      <c r="K309" s="105" t="str">
        <f>IFERROR(VLOOKUP($A309,'HPI Partial'!$A$1:$F$347,6,FALSE),"-")</f>
        <v>-</v>
      </c>
    </row>
    <row r="310" spans="1:11" ht="15" customHeight="1" x14ac:dyDescent="0.2">
      <c r="A310" s="109">
        <v>43922</v>
      </c>
      <c r="B310" s="48">
        <v>8.83</v>
      </c>
      <c r="C310" s="48">
        <v>8.99</v>
      </c>
      <c r="D310" s="48">
        <v>8.25</v>
      </c>
      <c r="E310" s="48">
        <v>8.3800000000000008</v>
      </c>
      <c r="F310" s="48">
        <v>1162086</v>
      </c>
      <c r="G310" s="105" t="str">
        <f>IFERROR(VLOOKUP($A310,'HPI Partial'!$A$1:$F$347,2,FALSE),"-")</f>
        <v>-</v>
      </c>
      <c r="H310" s="105" t="str">
        <f>IFERROR(VLOOKUP($A310,'HPI Partial'!$A$1:$F$347,3,FALSE),"-")</f>
        <v>-</v>
      </c>
      <c r="I310" s="105" t="str">
        <f>IFERROR(VLOOKUP($A310,'HPI Partial'!$A$1:$F$347,4,FALSE),"-")</f>
        <v>-</v>
      </c>
      <c r="J310" s="105" t="str">
        <f>IFERROR(VLOOKUP($A310,'HPI Partial'!$A$1:$F$347,5,FALSE),"-")</f>
        <v>-</v>
      </c>
      <c r="K310" s="105" t="str">
        <f>IFERROR(VLOOKUP($A310,'HPI Partial'!$A$1:$F$347,6,FALSE),"-")</f>
        <v>-</v>
      </c>
    </row>
    <row r="311" spans="1:11" ht="15" customHeight="1" x14ac:dyDescent="0.2">
      <c r="A311" s="109">
        <v>43921</v>
      </c>
      <c r="B311" s="48">
        <v>8.58</v>
      </c>
      <c r="C311" s="48">
        <v>9.3808000000000007</v>
      </c>
      <c r="D311" s="48">
        <v>8.5</v>
      </c>
      <c r="E311" s="48">
        <v>9.0500000000000007</v>
      </c>
      <c r="F311" s="48">
        <v>1346734</v>
      </c>
      <c r="G311" s="105" t="str">
        <f>IFERROR(VLOOKUP($A311,'HPI Partial'!$A$1:$F$347,2,FALSE),"-")</f>
        <v>-</v>
      </c>
      <c r="H311" s="105" t="str">
        <f>IFERROR(VLOOKUP($A311,'HPI Partial'!$A$1:$F$347,3,FALSE),"-")</f>
        <v>-</v>
      </c>
      <c r="I311" s="105" t="str">
        <f>IFERROR(VLOOKUP($A311,'HPI Partial'!$A$1:$F$347,4,FALSE),"-")</f>
        <v>-</v>
      </c>
      <c r="J311" s="105" t="str">
        <f>IFERROR(VLOOKUP($A311,'HPI Partial'!$A$1:$F$347,5,FALSE),"-")</f>
        <v>-</v>
      </c>
      <c r="K311" s="105" t="str">
        <f>IFERROR(VLOOKUP($A311,'HPI Partial'!$A$1:$F$347,6,FALSE),"-")</f>
        <v>-</v>
      </c>
    </row>
    <row r="312" spans="1:11" ht="15" customHeight="1" x14ac:dyDescent="0.2">
      <c r="A312" s="109">
        <v>43920</v>
      </c>
      <c r="B312" s="48">
        <v>9.09</v>
      </c>
      <c r="C312" s="48">
        <v>9.49</v>
      </c>
      <c r="D312" s="48">
        <v>8.52</v>
      </c>
      <c r="E312" s="48">
        <v>8.5299999999999994</v>
      </c>
      <c r="F312" s="48">
        <v>929325</v>
      </c>
      <c r="G312" s="105" t="str">
        <f>IFERROR(VLOOKUP($A312,'HPI Partial'!$A$1:$F$347,2,FALSE),"-")</f>
        <v>-</v>
      </c>
      <c r="H312" s="105" t="str">
        <f>IFERROR(VLOOKUP($A312,'HPI Partial'!$A$1:$F$347,3,FALSE),"-")</f>
        <v>-</v>
      </c>
      <c r="I312" s="105" t="str">
        <f>IFERROR(VLOOKUP($A312,'HPI Partial'!$A$1:$F$347,4,FALSE),"-")</f>
        <v>-</v>
      </c>
      <c r="J312" s="105" t="str">
        <f>IFERROR(VLOOKUP($A312,'HPI Partial'!$A$1:$F$347,5,FALSE),"-")</f>
        <v>-</v>
      </c>
      <c r="K312" s="105" t="str">
        <f>IFERROR(VLOOKUP($A312,'HPI Partial'!$A$1:$F$347,6,FALSE),"-")</f>
        <v>-</v>
      </c>
    </row>
    <row r="313" spans="1:11" ht="15" customHeight="1" x14ac:dyDescent="0.2">
      <c r="A313" s="109">
        <v>43917</v>
      </c>
      <c r="B313" s="48">
        <v>9.6300000000000008</v>
      </c>
      <c r="C313" s="48">
        <v>9.99</v>
      </c>
      <c r="D313" s="48">
        <v>8.73</v>
      </c>
      <c r="E313" s="48">
        <v>9.08</v>
      </c>
      <c r="F313" s="48">
        <v>1591700</v>
      </c>
      <c r="G313" s="105" t="str">
        <f>IFERROR(VLOOKUP($A313,'HPI Partial'!$A$1:$F$347,2,FALSE),"-")</f>
        <v>-</v>
      </c>
      <c r="H313" s="105" t="str">
        <f>IFERROR(VLOOKUP($A313,'HPI Partial'!$A$1:$F$347,3,FALSE),"-")</f>
        <v>-</v>
      </c>
      <c r="I313" s="105" t="str">
        <f>IFERROR(VLOOKUP($A313,'HPI Partial'!$A$1:$F$347,4,FALSE),"-")</f>
        <v>-</v>
      </c>
      <c r="J313" s="105" t="str">
        <f>IFERROR(VLOOKUP($A313,'HPI Partial'!$A$1:$F$347,5,FALSE),"-")</f>
        <v>-</v>
      </c>
      <c r="K313" s="105" t="str">
        <f>IFERROR(VLOOKUP($A313,'HPI Partial'!$A$1:$F$347,6,FALSE),"-")</f>
        <v>-</v>
      </c>
    </row>
    <row r="314" spans="1:11" ht="15" customHeight="1" x14ac:dyDescent="0.2">
      <c r="A314" s="109">
        <v>43916</v>
      </c>
      <c r="B314" s="48">
        <v>10.31</v>
      </c>
      <c r="C314" s="48">
        <v>10.98</v>
      </c>
      <c r="D314" s="48">
        <v>9.91</v>
      </c>
      <c r="E314" s="48">
        <v>10.25</v>
      </c>
      <c r="F314" s="48">
        <v>1102755</v>
      </c>
      <c r="G314" s="105" t="str">
        <f>IFERROR(VLOOKUP($A314,'HPI Partial'!$A$1:$F$347,2,FALSE),"-")</f>
        <v>-</v>
      </c>
      <c r="H314" s="105" t="str">
        <f>IFERROR(VLOOKUP($A314,'HPI Partial'!$A$1:$F$347,3,FALSE),"-")</f>
        <v>-</v>
      </c>
      <c r="I314" s="105" t="str">
        <f>IFERROR(VLOOKUP($A314,'HPI Partial'!$A$1:$F$347,4,FALSE),"-")</f>
        <v>-</v>
      </c>
      <c r="J314" s="105" t="str">
        <f>IFERROR(VLOOKUP($A314,'HPI Partial'!$A$1:$F$347,5,FALSE),"-")</f>
        <v>-</v>
      </c>
      <c r="K314" s="105" t="str">
        <f>IFERROR(VLOOKUP($A314,'HPI Partial'!$A$1:$F$347,6,FALSE),"-")</f>
        <v>-</v>
      </c>
    </row>
    <row r="315" spans="1:11" ht="15" customHeight="1" x14ac:dyDescent="0.2">
      <c r="A315" s="109">
        <v>43915</v>
      </c>
      <c r="B315" s="48">
        <v>11.08</v>
      </c>
      <c r="C315" s="48">
        <v>11.31</v>
      </c>
      <c r="D315" s="48">
        <v>10.01</v>
      </c>
      <c r="E315" s="48">
        <v>10.14</v>
      </c>
      <c r="F315" s="48">
        <v>1261093</v>
      </c>
      <c r="G315" s="105" t="str">
        <f>IFERROR(VLOOKUP($A315,'HPI Partial'!$A$1:$F$347,2,FALSE),"-")</f>
        <v>-</v>
      </c>
      <c r="H315" s="105" t="str">
        <f>IFERROR(VLOOKUP($A315,'HPI Partial'!$A$1:$F$347,3,FALSE),"-")</f>
        <v>-</v>
      </c>
      <c r="I315" s="105" t="str">
        <f>IFERROR(VLOOKUP($A315,'HPI Partial'!$A$1:$F$347,4,FALSE),"-")</f>
        <v>-</v>
      </c>
      <c r="J315" s="105" t="str">
        <f>IFERROR(VLOOKUP($A315,'HPI Partial'!$A$1:$F$347,5,FALSE),"-")</f>
        <v>-</v>
      </c>
      <c r="K315" s="105" t="str">
        <f>IFERROR(VLOOKUP($A315,'HPI Partial'!$A$1:$F$347,6,FALSE),"-")</f>
        <v>-</v>
      </c>
    </row>
    <row r="316" spans="1:11" ht="15" customHeight="1" x14ac:dyDescent="0.2">
      <c r="A316" s="109">
        <v>43914</v>
      </c>
      <c r="B316" s="48">
        <v>11.26</v>
      </c>
      <c r="C316" s="48">
        <v>12.13</v>
      </c>
      <c r="D316" s="48">
        <v>10.220000000000001</v>
      </c>
      <c r="E316" s="48">
        <v>10.7</v>
      </c>
      <c r="F316" s="48">
        <v>1428038</v>
      </c>
      <c r="G316" s="105" t="str">
        <f>IFERROR(VLOOKUP($A316,'HPI Partial'!$A$1:$F$347,2,FALSE),"-")</f>
        <v>-</v>
      </c>
      <c r="H316" s="105" t="str">
        <f>IFERROR(VLOOKUP($A316,'HPI Partial'!$A$1:$F$347,3,FALSE),"-")</f>
        <v>-</v>
      </c>
      <c r="I316" s="105" t="str">
        <f>IFERROR(VLOOKUP($A316,'HPI Partial'!$A$1:$F$347,4,FALSE),"-")</f>
        <v>-</v>
      </c>
      <c r="J316" s="105" t="str">
        <f>IFERROR(VLOOKUP($A316,'HPI Partial'!$A$1:$F$347,5,FALSE),"-")</f>
        <v>-</v>
      </c>
      <c r="K316" s="105" t="str">
        <f>IFERROR(VLOOKUP($A316,'HPI Partial'!$A$1:$F$347,6,FALSE),"-")</f>
        <v>-</v>
      </c>
    </row>
    <row r="317" spans="1:11" ht="15" customHeight="1" x14ac:dyDescent="0.2">
      <c r="A317" s="109">
        <v>43913</v>
      </c>
      <c r="B317" s="48">
        <v>10.7</v>
      </c>
      <c r="C317" s="48">
        <v>11.19</v>
      </c>
      <c r="D317" s="48">
        <v>10.01</v>
      </c>
      <c r="E317" s="48">
        <v>10.76</v>
      </c>
      <c r="F317" s="48">
        <v>1156071</v>
      </c>
      <c r="G317" s="105" t="str">
        <f>IFERROR(VLOOKUP($A317,'HPI Partial'!$A$1:$F$347,2,FALSE),"-")</f>
        <v>-</v>
      </c>
      <c r="H317" s="105" t="str">
        <f>IFERROR(VLOOKUP($A317,'HPI Partial'!$A$1:$F$347,3,FALSE),"-")</f>
        <v>-</v>
      </c>
      <c r="I317" s="105" t="str">
        <f>IFERROR(VLOOKUP($A317,'HPI Partial'!$A$1:$F$347,4,FALSE),"-")</f>
        <v>-</v>
      </c>
      <c r="J317" s="105" t="str">
        <f>IFERROR(VLOOKUP($A317,'HPI Partial'!$A$1:$F$347,5,FALSE),"-")</f>
        <v>-</v>
      </c>
      <c r="K317" s="105" t="str">
        <f>IFERROR(VLOOKUP($A317,'HPI Partial'!$A$1:$F$347,6,FALSE),"-")</f>
        <v>-</v>
      </c>
    </row>
    <row r="318" spans="1:11" ht="15" customHeight="1" x14ac:dyDescent="0.2">
      <c r="A318" s="109">
        <v>43910</v>
      </c>
      <c r="B318" s="48">
        <v>12.06</v>
      </c>
      <c r="C318" s="48">
        <v>12.879899999999999</v>
      </c>
      <c r="D318" s="48">
        <v>10.16</v>
      </c>
      <c r="E318" s="48">
        <v>10.58</v>
      </c>
      <c r="F318" s="48">
        <v>2820595</v>
      </c>
      <c r="G318" s="105" t="str">
        <f>IFERROR(VLOOKUP($A318,'HPI Partial'!$A$1:$F$347,2,FALSE),"-")</f>
        <v>-</v>
      </c>
      <c r="H318" s="105" t="str">
        <f>IFERROR(VLOOKUP($A318,'HPI Partial'!$A$1:$F$347,3,FALSE),"-")</f>
        <v>-</v>
      </c>
      <c r="I318" s="105" t="str">
        <f>IFERROR(VLOOKUP($A318,'HPI Partial'!$A$1:$F$347,4,FALSE),"-")</f>
        <v>-</v>
      </c>
      <c r="J318" s="105" t="str">
        <f>IFERROR(VLOOKUP($A318,'HPI Partial'!$A$1:$F$347,5,FALSE),"-")</f>
        <v>-</v>
      </c>
      <c r="K318" s="105" t="str">
        <f>IFERROR(VLOOKUP($A318,'HPI Partial'!$A$1:$F$347,6,FALSE),"-")</f>
        <v>-</v>
      </c>
    </row>
    <row r="319" spans="1:11" ht="15" customHeight="1" x14ac:dyDescent="0.2">
      <c r="A319" s="109">
        <v>43909</v>
      </c>
      <c r="B319" s="48">
        <v>7.2</v>
      </c>
      <c r="C319" s="48">
        <v>12.44</v>
      </c>
      <c r="D319" s="48">
        <v>7.1901000000000002</v>
      </c>
      <c r="E319" s="48">
        <v>11.47</v>
      </c>
      <c r="F319" s="48">
        <v>3878113</v>
      </c>
      <c r="G319" s="105" t="str">
        <f>IFERROR(VLOOKUP($A319,'HPI Partial'!$A$1:$F$347,2,FALSE),"-")</f>
        <v>-</v>
      </c>
      <c r="H319" s="105" t="str">
        <f>IFERROR(VLOOKUP($A319,'HPI Partial'!$A$1:$F$347,3,FALSE),"-")</f>
        <v>-</v>
      </c>
      <c r="I319" s="105" t="str">
        <f>IFERROR(VLOOKUP($A319,'HPI Partial'!$A$1:$F$347,4,FALSE),"-")</f>
        <v>-</v>
      </c>
      <c r="J319" s="105" t="str">
        <f>IFERROR(VLOOKUP($A319,'HPI Partial'!$A$1:$F$347,5,FALSE),"-")</f>
        <v>-</v>
      </c>
      <c r="K319" s="105" t="str">
        <f>IFERROR(VLOOKUP($A319,'HPI Partial'!$A$1:$F$347,6,FALSE),"-")</f>
        <v>-</v>
      </c>
    </row>
    <row r="320" spans="1:11" ht="15" customHeight="1" x14ac:dyDescent="0.2">
      <c r="A320" s="109">
        <v>43908</v>
      </c>
      <c r="B320" s="48">
        <v>6.53</v>
      </c>
      <c r="C320" s="48">
        <v>7.49</v>
      </c>
      <c r="D320" s="48">
        <v>6.01</v>
      </c>
      <c r="E320" s="48">
        <v>7.2</v>
      </c>
      <c r="F320" s="48">
        <v>3355680</v>
      </c>
      <c r="G320" s="105" t="str">
        <f>IFERROR(VLOOKUP($A320,'HPI Partial'!$A$1:$F$347,2,FALSE),"-")</f>
        <v>-</v>
      </c>
      <c r="H320" s="105" t="str">
        <f>IFERROR(VLOOKUP($A320,'HPI Partial'!$A$1:$F$347,3,FALSE),"-")</f>
        <v>-</v>
      </c>
      <c r="I320" s="105" t="str">
        <f>IFERROR(VLOOKUP($A320,'HPI Partial'!$A$1:$F$347,4,FALSE),"-")</f>
        <v>-</v>
      </c>
      <c r="J320" s="105" t="str">
        <f>IFERROR(VLOOKUP($A320,'HPI Partial'!$A$1:$F$347,5,FALSE),"-")</f>
        <v>-</v>
      </c>
      <c r="K320" s="105" t="str">
        <f>IFERROR(VLOOKUP($A320,'HPI Partial'!$A$1:$F$347,6,FALSE),"-")</f>
        <v>-</v>
      </c>
    </row>
    <row r="321" spans="1:11" ht="15" customHeight="1" x14ac:dyDescent="0.2">
      <c r="A321" s="109">
        <v>43907</v>
      </c>
      <c r="B321" s="48">
        <v>9.01</v>
      </c>
      <c r="C321" s="48">
        <v>9.0500000000000007</v>
      </c>
      <c r="D321" s="48">
        <v>7.06</v>
      </c>
      <c r="E321" s="48">
        <v>7.16</v>
      </c>
      <c r="F321" s="48">
        <v>2368787</v>
      </c>
      <c r="G321" s="105" t="str">
        <f>IFERROR(VLOOKUP($A321,'HPI Partial'!$A$1:$F$347,2,FALSE),"-")</f>
        <v>-</v>
      </c>
      <c r="H321" s="105" t="str">
        <f>IFERROR(VLOOKUP($A321,'HPI Partial'!$A$1:$F$347,3,FALSE),"-")</f>
        <v>-</v>
      </c>
      <c r="I321" s="105" t="str">
        <f>IFERROR(VLOOKUP($A321,'HPI Partial'!$A$1:$F$347,4,FALSE),"-")</f>
        <v>-</v>
      </c>
      <c r="J321" s="105" t="str">
        <f>IFERROR(VLOOKUP($A321,'HPI Partial'!$A$1:$F$347,5,FALSE),"-")</f>
        <v>-</v>
      </c>
      <c r="K321" s="105" t="str">
        <f>IFERROR(VLOOKUP($A321,'HPI Partial'!$A$1:$F$347,6,FALSE),"-")</f>
        <v>-</v>
      </c>
    </row>
    <row r="322" spans="1:11" ht="15" customHeight="1" x14ac:dyDescent="0.2">
      <c r="A322" s="109">
        <v>43906</v>
      </c>
      <c r="B322" s="48">
        <v>9.34</v>
      </c>
      <c r="C322" s="48">
        <v>10.050000000000001</v>
      </c>
      <c r="D322" s="48">
        <v>8.91</v>
      </c>
      <c r="E322" s="48">
        <v>9.15</v>
      </c>
      <c r="F322" s="48">
        <v>1539353</v>
      </c>
      <c r="G322" s="105" t="str">
        <f>IFERROR(VLOOKUP($A322,'HPI Partial'!$A$1:$F$347,2,FALSE),"-")</f>
        <v>-</v>
      </c>
      <c r="H322" s="105" t="str">
        <f>IFERROR(VLOOKUP($A322,'HPI Partial'!$A$1:$F$347,3,FALSE),"-")</f>
        <v>-</v>
      </c>
      <c r="I322" s="105" t="str">
        <f>IFERROR(VLOOKUP($A322,'HPI Partial'!$A$1:$F$347,4,FALSE),"-")</f>
        <v>-</v>
      </c>
      <c r="J322" s="105" t="str">
        <f>IFERROR(VLOOKUP($A322,'HPI Partial'!$A$1:$F$347,5,FALSE),"-")</f>
        <v>-</v>
      </c>
      <c r="K322" s="105" t="str">
        <f>IFERROR(VLOOKUP($A322,'HPI Partial'!$A$1:$F$347,6,FALSE),"-")</f>
        <v>-</v>
      </c>
    </row>
    <row r="323" spans="1:11" ht="15" customHeight="1" x14ac:dyDescent="0.2">
      <c r="A323" s="109">
        <v>43903</v>
      </c>
      <c r="B323" s="48">
        <v>11.35</v>
      </c>
      <c r="C323" s="48">
        <v>11.58</v>
      </c>
      <c r="D323" s="48">
        <v>10.220000000000001</v>
      </c>
      <c r="E323" s="48">
        <v>11.1</v>
      </c>
      <c r="F323" s="48">
        <v>2550750</v>
      </c>
      <c r="G323" s="105" t="str">
        <f>IFERROR(VLOOKUP($A323,'HPI Partial'!$A$1:$F$347,2,FALSE),"-")</f>
        <v>-</v>
      </c>
      <c r="H323" s="105" t="str">
        <f>IFERROR(VLOOKUP($A323,'HPI Partial'!$A$1:$F$347,3,FALSE),"-")</f>
        <v>-</v>
      </c>
      <c r="I323" s="105" t="str">
        <f>IFERROR(VLOOKUP($A323,'HPI Partial'!$A$1:$F$347,4,FALSE),"-")</f>
        <v>-</v>
      </c>
      <c r="J323" s="105" t="str">
        <f>IFERROR(VLOOKUP($A323,'HPI Partial'!$A$1:$F$347,5,FALSE),"-")</f>
        <v>-</v>
      </c>
      <c r="K323" s="105" t="str">
        <f>IFERROR(VLOOKUP($A323,'HPI Partial'!$A$1:$F$347,6,FALSE),"-")</f>
        <v>-</v>
      </c>
    </row>
    <row r="324" spans="1:11" ht="15" customHeight="1" x14ac:dyDescent="0.2">
      <c r="A324" s="109">
        <v>43902</v>
      </c>
      <c r="B324" s="48">
        <v>13.58</v>
      </c>
      <c r="C324" s="48">
        <v>13.88</v>
      </c>
      <c r="D324" s="48">
        <v>10.77</v>
      </c>
      <c r="E324" s="48">
        <v>10.85</v>
      </c>
      <c r="F324" s="48">
        <v>2025791</v>
      </c>
      <c r="G324" s="105" t="str">
        <f>IFERROR(VLOOKUP($A324,'HPI Partial'!$A$1:$F$347,2,FALSE),"-")</f>
        <v>-</v>
      </c>
      <c r="H324" s="105" t="str">
        <f>IFERROR(VLOOKUP($A324,'HPI Partial'!$A$1:$F$347,3,FALSE),"-")</f>
        <v>-</v>
      </c>
      <c r="I324" s="105" t="str">
        <f>IFERROR(VLOOKUP($A324,'HPI Partial'!$A$1:$F$347,4,FALSE),"-")</f>
        <v>-</v>
      </c>
      <c r="J324" s="105" t="str">
        <f>IFERROR(VLOOKUP($A324,'HPI Partial'!$A$1:$F$347,5,FALSE),"-")</f>
        <v>-</v>
      </c>
      <c r="K324" s="105" t="str">
        <f>IFERROR(VLOOKUP($A324,'HPI Partial'!$A$1:$F$347,6,FALSE),"-")</f>
        <v>-</v>
      </c>
    </row>
    <row r="325" spans="1:11" ht="15" customHeight="1" x14ac:dyDescent="0.2">
      <c r="A325" s="109">
        <v>43901</v>
      </c>
      <c r="B325" s="48">
        <v>14.9</v>
      </c>
      <c r="C325" s="48">
        <v>15.07</v>
      </c>
      <c r="D325" s="48">
        <v>14.27</v>
      </c>
      <c r="E325" s="48">
        <v>14.61</v>
      </c>
      <c r="F325" s="48">
        <v>1222881</v>
      </c>
      <c r="G325" s="105" t="str">
        <f>IFERROR(VLOOKUP($A325,'HPI Partial'!$A$1:$F$347,2,FALSE),"-")</f>
        <v>-</v>
      </c>
      <c r="H325" s="105" t="str">
        <f>IFERROR(VLOOKUP($A325,'HPI Partial'!$A$1:$F$347,3,FALSE),"-")</f>
        <v>-</v>
      </c>
      <c r="I325" s="105" t="str">
        <f>IFERROR(VLOOKUP($A325,'HPI Partial'!$A$1:$F$347,4,FALSE),"-")</f>
        <v>-</v>
      </c>
      <c r="J325" s="105" t="str">
        <f>IFERROR(VLOOKUP($A325,'HPI Partial'!$A$1:$F$347,5,FALSE),"-")</f>
        <v>-</v>
      </c>
      <c r="K325" s="105" t="str">
        <f>IFERROR(VLOOKUP($A325,'HPI Partial'!$A$1:$F$347,6,FALSE),"-")</f>
        <v>-</v>
      </c>
    </row>
    <row r="326" spans="1:11" ht="15" customHeight="1" x14ac:dyDescent="0.2">
      <c r="A326" s="109">
        <v>43900</v>
      </c>
      <c r="B326" s="48">
        <v>14.74</v>
      </c>
      <c r="C326" s="48">
        <v>15.53</v>
      </c>
      <c r="D326" s="48">
        <v>14.18</v>
      </c>
      <c r="E326" s="48">
        <v>15.28</v>
      </c>
      <c r="F326" s="48">
        <v>2188290</v>
      </c>
      <c r="G326" s="105" t="str">
        <f>IFERROR(VLOOKUP($A326,'HPI Partial'!$A$1:$F$347,2,FALSE),"-")</f>
        <v>-</v>
      </c>
      <c r="H326" s="105" t="str">
        <f>IFERROR(VLOOKUP($A326,'HPI Partial'!$A$1:$F$347,3,FALSE),"-")</f>
        <v>-</v>
      </c>
      <c r="I326" s="105" t="str">
        <f>IFERROR(VLOOKUP($A326,'HPI Partial'!$A$1:$F$347,4,FALSE),"-")</f>
        <v>-</v>
      </c>
      <c r="J326" s="105" t="str">
        <f>IFERROR(VLOOKUP($A326,'HPI Partial'!$A$1:$F$347,5,FALSE),"-")</f>
        <v>-</v>
      </c>
      <c r="K326" s="105" t="str">
        <f>IFERROR(VLOOKUP($A326,'HPI Partial'!$A$1:$F$347,6,FALSE),"-")</f>
        <v>-</v>
      </c>
    </row>
    <row r="327" spans="1:11" ht="15" customHeight="1" x14ac:dyDescent="0.2">
      <c r="A327" s="109">
        <v>43899</v>
      </c>
      <c r="B327" s="48">
        <v>14.46</v>
      </c>
      <c r="C327" s="48">
        <v>14.815</v>
      </c>
      <c r="D327" s="48">
        <v>14</v>
      </c>
      <c r="E327" s="48">
        <v>14.45</v>
      </c>
      <c r="F327" s="48">
        <v>1744106</v>
      </c>
      <c r="G327" s="105" t="str">
        <f>IFERROR(VLOOKUP($A327,'HPI Partial'!$A$1:$F$347,2,FALSE),"-")</f>
        <v>-</v>
      </c>
      <c r="H327" s="105" t="str">
        <f>IFERROR(VLOOKUP($A327,'HPI Partial'!$A$1:$F$347,3,FALSE),"-")</f>
        <v>-</v>
      </c>
      <c r="I327" s="105" t="str">
        <f>IFERROR(VLOOKUP($A327,'HPI Partial'!$A$1:$F$347,4,FALSE),"-")</f>
        <v>-</v>
      </c>
      <c r="J327" s="105" t="str">
        <f>IFERROR(VLOOKUP($A327,'HPI Partial'!$A$1:$F$347,5,FALSE),"-")</f>
        <v>-</v>
      </c>
      <c r="K327" s="105" t="str">
        <f>IFERROR(VLOOKUP($A327,'HPI Partial'!$A$1:$F$347,6,FALSE),"-")</f>
        <v>-</v>
      </c>
    </row>
    <row r="328" spans="1:11" ht="15" customHeight="1" x14ac:dyDescent="0.2">
      <c r="A328" s="109">
        <v>43896</v>
      </c>
      <c r="B328" s="48">
        <v>14.32</v>
      </c>
      <c r="C328" s="48">
        <v>15.68</v>
      </c>
      <c r="D328" s="48">
        <v>14.22</v>
      </c>
      <c r="E328" s="48">
        <v>15.03</v>
      </c>
      <c r="F328" s="48">
        <v>2217791</v>
      </c>
      <c r="G328" s="105" t="str">
        <f>IFERROR(VLOOKUP($A328,'HPI Partial'!$A$1:$F$347,2,FALSE),"-")</f>
        <v>-</v>
      </c>
      <c r="H328" s="105" t="str">
        <f>IFERROR(VLOOKUP($A328,'HPI Partial'!$A$1:$F$347,3,FALSE),"-")</f>
        <v>-</v>
      </c>
      <c r="I328" s="105" t="str">
        <f>IFERROR(VLOOKUP($A328,'HPI Partial'!$A$1:$F$347,4,FALSE),"-")</f>
        <v>-</v>
      </c>
      <c r="J328" s="105" t="str">
        <f>IFERROR(VLOOKUP($A328,'HPI Partial'!$A$1:$F$347,5,FALSE),"-")</f>
        <v>-</v>
      </c>
      <c r="K328" s="105" t="str">
        <f>IFERROR(VLOOKUP($A328,'HPI Partial'!$A$1:$F$347,6,FALSE),"-")</f>
        <v>-</v>
      </c>
    </row>
    <row r="329" spans="1:11" ht="15" customHeight="1" x14ac:dyDescent="0.2">
      <c r="A329" s="109">
        <v>43895</v>
      </c>
      <c r="B329" s="48">
        <v>15.07</v>
      </c>
      <c r="C329" s="48">
        <v>15.11</v>
      </c>
      <c r="D329" s="48">
        <v>14.39</v>
      </c>
      <c r="E329" s="48">
        <v>14.82</v>
      </c>
      <c r="F329" s="48">
        <v>1702212</v>
      </c>
      <c r="G329" s="105" t="str">
        <f>IFERROR(VLOOKUP($A329,'HPI Partial'!$A$1:$F$347,2,FALSE),"-")</f>
        <v>-</v>
      </c>
      <c r="H329" s="105" t="str">
        <f>IFERROR(VLOOKUP($A329,'HPI Partial'!$A$1:$F$347,3,FALSE),"-")</f>
        <v>-</v>
      </c>
      <c r="I329" s="105" t="str">
        <f>IFERROR(VLOOKUP($A329,'HPI Partial'!$A$1:$F$347,4,FALSE),"-")</f>
        <v>-</v>
      </c>
      <c r="J329" s="105" t="str">
        <f>IFERROR(VLOOKUP($A329,'HPI Partial'!$A$1:$F$347,5,FALSE),"-")</f>
        <v>-</v>
      </c>
      <c r="K329" s="105" t="str">
        <f>IFERROR(VLOOKUP($A329,'HPI Partial'!$A$1:$F$347,6,FALSE),"-")</f>
        <v>-</v>
      </c>
    </row>
    <row r="330" spans="1:11" ht="15" customHeight="1" x14ac:dyDescent="0.2">
      <c r="A330" s="109">
        <v>43894</v>
      </c>
      <c r="B330" s="48">
        <v>15.35</v>
      </c>
      <c r="C330" s="48">
        <v>15.57</v>
      </c>
      <c r="D330" s="48">
        <v>14.54</v>
      </c>
      <c r="E330" s="48">
        <v>15.5</v>
      </c>
      <c r="F330" s="48">
        <v>1937502</v>
      </c>
      <c r="G330" s="105" t="str">
        <f>IFERROR(VLOOKUP($A330,'HPI Partial'!$A$1:$F$347,2,FALSE),"-")</f>
        <v>-</v>
      </c>
      <c r="H330" s="105" t="str">
        <f>IFERROR(VLOOKUP($A330,'HPI Partial'!$A$1:$F$347,3,FALSE),"-")</f>
        <v>-</v>
      </c>
      <c r="I330" s="105" t="str">
        <f>IFERROR(VLOOKUP($A330,'HPI Partial'!$A$1:$F$347,4,FALSE),"-")</f>
        <v>-</v>
      </c>
      <c r="J330" s="105" t="str">
        <f>IFERROR(VLOOKUP($A330,'HPI Partial'!$A$1:$F$347,5,FALSE),"-")</f>
        <v>-</v>
      </c>
      <c r="K330" s="105" t="str">
        <f>IFERROR(VLOOKUP($A330,'HPI Partial'!$A$1:$F$347,6,FALSE),"-")</f>
        <v>-</v>
      </c>
    </row>
    <row r="331" spans="1:11" ht="15" customHeight="1" x14ac:dyDescent="0.2">
      <c r="A331" s="109">
        <v>43893</v>
      </c>
      <c r="B331" s="48">
        <v>15.52</v>
      </c>
      <c r="C331" s="48">
        <v>15.92</v>
      </c>
      <c r="D331" s="48">
        <v>15.01</v>
      </c>
      <c r="E331" s="48">
        <v>15.32</v>
      </c>
      <c r="F331" s="48">
        <v>1016568</v>
      </c>
      <c r="G331" s="105" t="str">
        <f>IFERROR(VLOOKUP($A331,'HPI Partial'!$A$1:$F$347,2,FALSE),"-")</f>
        <v>-</v>
      </c>
      <c r="H331" s="105" t="str">
        <f>IFERROR(VLOOKUP($A331,'HPI Partial'!$A$1:$F$347,3,FALSE),"-")</f>
        <v>-</v>
      </c>
      <c r="I331" s="105" t="str">
        <f>IFERROR(VLOOKUP($A331,'HPI Partial'!$A$1:$F$347,4,FALSE),"-")</f>
        <v>-</v>
      </c>
      <c r="J331" s="105" t="str">
        <f>IFERROR(VLOOKUP($A331,'HPI Partial'!$A$1:$F$347,5,FALSE),"-")</f>
        <v>-</v>
      </c>
      <c r="K331" s="105" t="str">
        <f>IFERROR(VLOOKUP($A331,'HPI Partial'!$A$1:$F$347,6,FALSE),"-")</f>
        <v>-</v>
      </c>
    </row>
    <row r="332" spans="1:11" ht="15" customHeight="1" x14ac:dyDescent="0.2">
      <c r="A332" s="109">
        <v>43892</v>
      </c>
      <c r="B332" s="48">
        <v>15.69</v>
      </c>
      <c r="C332" s="48">
        <v>15.9</v>
      </c>
      <c r="D332" s="48">
        <v>15.28</v>
      </c>
      <c r="E332" s="48">
        <v>15.5</v>
      </c>
      <c r="F332" s="48">
        <v>1672748</v>
      </c>
      <c r="G332" s="105" t="str">
        <f>IFERROR(VLOOKUP($A332,'HPI Partial'!$A$1:$F$347,2,FALSE),"-")</f>
        <v>-</v>
      </c>
      <c r="H332" s="105" t="str">
        <f>IFERROR(VLOOKUP($A332,'HPI Partial'!$A$1:$F$347,3,FALSE),"-")</f>
        <v>-</v>
      </c>
      <c r="I332" s="105" t="str">
        <f>IFERROR(VLOOKUP($A332,'HPI Partial'!$A$1:$F$347,4,FALSE),"-")</f>
        <v>-</v>
      </c>
      <c r="J332" s="105" t="str">
        <f>IFERROR(VLOOKUP($A332,'HPI Partial'!$A$1:$F$347,5,FALSE),"-")</f>
        <v>-</v>
      </c>
      <c r="K332" s="105" t="str">
        <f>IFERROR(VLOOKUP($A332,'HPI Partial'!$A$1:$F$347,6,FALSE),"-")</f>
        <v>-</v>
      </c>
    </row>
    <row r="333" spans="1:11" ht="15" customHeight="1" x14ac:dyDescent="0.2">
      <c r="A333" s="109">
        <v>43889</v>
      </c>
      <c r="B333" s="48">
        <v>14.91</v>
      </c>
      <c r="C333" s="48">
        <v>16.07</v>
      </c>
      <c r="D333" s="48">
        <v>14.85</v>
      </c>
      <c r="E333" s="48">
        <v>15.58</v>
      </c>
      <c r="F333" s="48">
        <v>1425566</v>
      </c>
      <c r="G333" s="105" t="str">
        <f>IFERROR(VLOOKUP($A333,'HPI Partial'!$A$1:$F$347,2,FALSE),"-")</f>
        <v>-</v>
      </c>
      <c r="H333" s="105" t="str">
        <f>IFERROR(VLOOKUP($A333,'HPI Partial'!$A$1:$F$347,3,FALSE),"-")</f>
        <v>-</v>
      </c>
      <c r="I333" s="105" t="str">
        <f>IFERROR(VLOOKUP($A333,'HPI Partial'!$A$1:$F$347,4,FALSE),"-")</f>
        <v>-</v>
      </c>
      <c r="J333" s="105" t="str">
        <f>IFERROR(VLOOKUP($A333,'HPI Partial'!$A$1:$F$347,5,FALSE),"-")</f>
        <v>-</v>
      </c>
      <c r="K333" s="105" t="str">
        <f>IFERROR(VLOOKUP($A333,'HPI Partial'!$A$1:$F$347,6,FALSE),"-")</f>
        <v>-</v>
      </c>
    </row>
    <row r="334" spans="1:11" ht="15" customHeight="1" x14ac:dyDescent="0.2">
      <c r="A334" s="109">
        <v>43888</v>
      </c>
      <c r="B334" s="48">
        <v>14.98</v>
      </c>
      <c r="C334" s="48">
        <v>16.07</v>
      </c>
      <c r="D334" s="48">
        <v>14.8</v>
      </c>
      <c r="E334" s="48">
        <v>15.34</v>
      </c>
      <c r="F334" s="48">
        <v>1707453</v>
      </c>
      <c r="G334" s="105" t="str">
        <f>IFERROR(VLOOKUP($A334,'HPI Partial'!$A$1:$F$347,2,FALSE),"-")</f>
        <v>-</v>
      </c>
      <c r="H334" s="105" t="str">
        <f>IFERROR(VLOOKUP($A334,'HPI Partial'!$A$1:$F$347,3,FALSE),"-")</f>
        <v>-</v>
      </c>
      <c r="I334" s="105" t="str">
        <f>IFERROR(VLOOKUP($A334,'HPI Partial'!$A$1:$F$347,4,FALSE),"-")</f>
        <v>-</v>
      </c>
      <c r="J334" s="105" t="str">
        <f>IFERROR(VLOOKUP($A334,'HPI Partial'!$A$1:$F$347,5,FALSE),"-")</f>
        <v>-</v>
      </c>
      <c r="K334" s="105" t="str">
        <f>IFERROR(VLOOKUP($A334,'HPI Partial'!$A$1:$F$347,6,FALSE),"-")</f>
        <v>-</v>
      </c>
    </row>
    <row r="335" spans="1:11" ht="15" customHeight="1" x14ac:dyDescent="0.2">
      <c r="A335" s="109">
        <v>43887</v>
      </c>
      <c r="B335" s="48">
        <v>15.84</v>
      </c>
      <c r="C335" s="48">
        <v>16.14</v>
      </c>
      <c r="D335" s="48">
        <v>15.215</v>
      </c>
      <c r="E335" s="48">
        <v>15.47</v>
      </c>
      <c r="F335" s="48">
        <v>1060818</v>
      </c>
      <c r="G335" s="105" t="str">
        <f>IFERROR(VLOOKUP($A335,'HPI Partial'!$A$1:$F$347,2,FALSE),"-")</f>
        <v>-</v>
      </c>
      <c r="H335" s="105" t="str">
        <f>IFERROR(VLOOKUP($A335,'HPI Partial'!$A$1:$F$347,3,FALSE),"-")</f>
        <v>-</v>
      </c>
      <c r="I335" s="105" t="str">
        <f>IFERROR(VLOOKUP($A335,'HPI Partial'!$A$1:$F$347,4,FALSE),"-")</f>
        <v>-</v>
      </c>
      <c r="J335" s="105" t="str">
        <f>IFERROR(VLOOKUP($A335,'HPI Partial'!$A$1:$F$347,5,FALSE),"-")</f>
        <v>-</v>
      </c>
      <c r="K335" s="105" t="str">
        <f>IFERROR(VLOOKUP($A335,'HPI Partial'!$A$1:$F$347,6,FALSE),"-")</f>
        <v>-</v>
      </c>
    </row>
    <row r="336" spans="1:11" ht="15" customHeight="1" x14ac:dyDescent="0.2">
      <c r="A336" s="109">
        <v>43886</v>
      </c>
      <c r="B336" s="48">
        <v>16.559999999999999</v>
      </c>
      <c r="C336" s="48">
        <v>16.59</v>
      </c>
      <c r="D336" s="48">
        <v>15.9</v>
      </c>
      <c r="E336" s="48">
        <v>15.98</v>
      </c>
      <c r="F336" s="48">
        <v>1031605</v>
      </c>
      <c r="G336" s="105" t="str">
        <f>IFERROR(VLOOKUP($A336,'HPI Partial'!$A$1:$F$347,2,FALSE),"-")</f>
        <v>-</v>
      </c>
      <c r="H336" s="105" t="str">
        <f>IFERROR(VLOOKUP($A336,'HPI Partial'!$A$1:$F$347,3,FALSE),"-")</f>
        <v>-</v>
      </c>
      <c r="I336" s="105" t="str">
        <f>IFERROR(VLOOKUP($A336,'HPI Partial'!$A$1:$F$347,4,FALSE),"-")</f>
        <v>-</v>
      </c>
      <c r="J336" s="105" t="str">
        <f>IFERROR(VLOOKUP($A336,'HPI Partial'!$A$1:$F$347,5,FALSE),"-")</f>
        <v>-</v>
      </c>
      <c r="K336" s="105" t="str">
        <f>IFERROR(VLOOKUP($A336,'HPI Partial'!$A$1:$F$347,6,FALSE),"-")</f>
        <v>-</v>
      </c>
    </row>
    <row r="337" spans="1:11" ht="15" customHeight="1" x14ac:dyDescent="0.2">
      <c r="A337" s="109">
        <v>43885</v>
      </c>
      <c r="B337" s="48">
        <v>16.399999999999999</v>
      </c>
      <c r="C337" s="48">
        <v>16.68</v>
      </c>
      <c r="D337" s="48">
        <v>16.25</v>
      </c>
      <c r="E337" s="48">
        <v>16.579999999999998</v>
      </c>
      <c r="F337" s="48">
        <v>907721</v>
      </c>
      <c r="G337" s="105" t="str">
        <f>IFERROR(VLOOKUP($A337,'HPI Partial'!$A$1:$F$347,2,FALSE),"-")</f>
        <v>-</v>
      </c>
      <c r="H337" s="105" t="str">
        <f>IFERROR(VLOOKUP($A337,'HPI Partial'!$A$1:$F$347,3,FALSE),"-")</f>
        <v>-</v>
      </c>
      <c r="I337" s="105" t="str">
        <f>IFERROR(VLOOKUP($A337,'HPI Partial'!$A$1:$F$347,4,FALSE),"-")</f>
        <v>-</v>
      </c>
      <c r="J337" s="105" t="str">
        <f>IFERROR(VLOOKUP($A337,'HPI Partial'!$A$1:$F$347,5,FALSE),"-")</f>
        <v>-</v>
      </c>
      <c r="K337" s="105" t="str">
        <f>IFERROR(VLOOKUP($A337,'HPI Partial'!$A$1:$F$347,6,FALSE),"-")</f>
        <v>-</v>
      </c>
    </row>
    <row r="338" spans="1:11" ht="15" customHeight="1" x14ac:dyDescent="0.2">
      <c r="A338" s="109">
        <v>43882</v>
      </c>
      <c r="B338" s="48">
        <v>17.079999999999998</v>
      </c>
      <c r="C338" s="48">
        <v>17.22</v>
      </c>
      <c r="D338" s="48">
        <v>16.77</v>
      </c>
      <c r="E338" s="48">
        <v>16.899999999999999</v>
      </c>
      <c r="F338" s="48">
        <v>737376</v>
      </c>
      <c r="G338" s="105" t="str">
        <f>IFERROR(VLOOKUP($A338,'HPI Partial'!$A$1:$F$347,2,FALSE),"-")</f>
        <v>-</v>
      </c>
      <c r="H338" s="105" t="str">
        <f>IFERROR(VLOOKUP($A338,'HPI Partial'!$A$1:$F$347,3,FALSE),"-")</f>
        <v>-</v>
      </c>
      <c r="I338" s="105" t="str">
        <f>IFERROR(VLOOKUP($A338,'HPI Partial'!$A$1:$F$347,4,FALSE),"-")</f>
        <v>-</v>
      </c>
      <c r="J338" s="105" t="str">
        <f>IFERROR(VLOOKUP($A338,'HPI Partial'!$A$1:$F$347,5,FALSE),"-")</f>
        <v>-</v>
      </c>
      <c r="K338" s="105" t="str">
        <f>IFERROR(VLOOKUP($A338,'HPI Partial'!$A$1:$F$347,6,FALSE),"-")</f>
        <v>-</v>
      </c>
    </row>
    <row r="339" spans="1:11" ht="15" customHeight="1" x14ac:dyDescent="0.2">
      <c r="A339" s="109">
        <v>43881</v>
      </c>
      <c r="B339" s="48">
        <v>17.600000000000001</v>
      </c>
      <c r="C339" s="48">
        <v>17.82</v>
      </c>
      <c r="D339" s="48">
        <v>16.86</v>
      </c>
      <c r="E339" s="48">
        <v>17.2</v>
      </c>
      <c r="F339" s="48">
        <v>1812841</v>
      </c>
      <c r="G339" s="105" t="str">
        <f>IFERROR(VLOOKUP($A339,'HPI Partial'!$A$1:$F$347,2,FALSE),"-")</f>
        <v>-</v>
      </c>
      <c r="H339" s="105" t="str">
        <f>IFERROR(VLOOKUP($A339,'HPI Partial'!$A$1:$F$347,3,FALSE),"-")</f>
        <v>-</v>
      </c>
      <c r="I339" s="105" t="str">
        <f>IFERROR(VLOOKUP($A339,'HPI Partial'!$A$1:$F$347,4,FALSE),"-")</f>
        <v>-</v>
      </c>
      <c r="J339" s="105" t="str">
        <f>IFERROR(VLOOKUP($A339,'HPI Partial'!$A$1:$F$347,5,FALSE),"-")</f>
        <v>-</v>
      </c>
      <c r="K339" s="105" t="str">
        <f>IFERROR(VLOOKUP($A339,'HPI Partial'!$A$1:$F$347,6,FALSE),"-")</f>
        <v>-</v>
      </c>
    </row>
    <row r="340" spans="1:11" ht="15" customHeight="1" x14ac:dyDescent="0.2">
      <c r="A340" s="109">
        <v>43880</v>
      </c>
      <c r="B340" s="48">
        <v>17.100000000000001</v>
      </c>
      <c r="C340" s="48">
        <v>17.46</v>
      </c>
      <c r="D340" s="48">
        <v>17.079999999999998</v>
      </c>
      <c r="E340" s="48">
        <v>17.100000000000001</v>
      </c>
      <c r="F340" s="48">
        <v>1497202</v>
      </c>
      <c r="G340" s="105" t="str">
        <f>IFERROR(VLOOKUP($A340,'HPI Partial'!$A$1:$F$347,2,FALSE),"-")</f>
        <v>-</v>
      </c>
      <c r="H340" s="105" t="str">
        <f>IFERROR(VLOOKUP($A340,'HPI Partial'!$A$1:$F$347,3,FALSE),"-")</f>
        <v>-</v>
      </c>
      <c r="I340" s="105" t="str">
        <f>IFERROR(VLOOKUP($A340,'HPI Partial'!$A$1:$F$347,4,FALSE),"-")</f>
        <v>-</v>
      </c>
      <c r="J340" s="105" t="str">
        <f>IFERROR(VLOOKUP($A340,'HPI Partial'!$A$1:$F$347,5,FALSE),"-")</f>
        <v>-</v>
      </c>
      <c r="K340" s="105" t="str">
        <f>IFERROR(VLOOKUP($A340,'HPI Partial'!$A$1:$F$347,6,FALSE),"-")</f>
        <v>-</v>
      </c>
    </row>
    <row r="341" spans="1:11" ht="15" customHeight="1" x14ac:dyDescent="0.2">
      <c r="A341" s="109">
        <v>43879</v>
      </c>
      <c r="B341" s="48">
        <v>17.64</v>
      </c>
      <c r="C341" s="48">
        <v>17.850000000000001</v>
      </c>
      <c r="D341" s="48">
        <v>17.07</v>
      </c>
      <c r="E341" s="48">
        <v>17.100000000000001</v>
      </c>
      <c r="F341" s="48">
        <v>993476</v>
      </c>
      <c r="G341" s="105" t="str">
        <f>IFERROR(VLOOKUP($A341,'HPI Partial'!$A$1:$F$347,2,FALSE),"-")</f>
        <v>-</v>
      </c>
      <c r="H341" s="105" t="str">
        <f>IFERROR(VLOOKUP($A341,'HPI Partial'!$A$1:$F$347,3,FALSE),"-")</f>
        <v>-</v>
      </c>
      <c r="I341" s="105" t="str">
        <f>IFERROR(VLOOKUP($A341,'HPI Partial'!$A$1:$F$347,4,FALSE),"-")</f>
        <v>-</v>
      </c>
      <c r="J341" s="105" t="str">
        <f>IFERROR(VLOOKUP($A341,'HPI Partial'!$A$1:$F$347,5,FALSE),"-")</f>
        <v>-</v>
      </c>
      <c r="K341" s="105" t="str">
        <f>IFERROR(VLOOKUP($A341,'HPI Partial'!$A$1:$F$347,6,FALSE),"-")</f>
        <v>-</v>
      </c>
    </row>
    <row r="342" spans="1:11" ht="15" customHeight="1" x14ac:dyDescent="0.2">
      <c r="A342" s="109">
        <v>43875</v>
      </c>
      <c r="B342" s="48">
        <v>17.579999999999998</v>
      </c>
      <c r="C342" s="48">
        <v>17.899999999999999</v>
      </c>
      <c r="D342" s="48">
        <v>17.48</v>
      </c>
      <c r="E342" s="48">
        <v>17.82</v>
      </c>
      <c r="F342" s="48">
        <v>512024</v>
      </c>
      <c r="G342" s="105" t="str">
        <f>IFERROR(VLOOKUP($A342,'HPI Partial'!$A$1:$F$347,2,FALSE),"-")</f>
        <v>-</v>
      </c>
      <c r="H342" s="105" t="str">
        <f>IFERROR(VLOOKUP($A342,'HPI Partial'!$A$1:$F$347,3,FALSE),"-")</f>
        <v>-</v>
      </c>
      <c r="I342" s="105" t="str">
        <f>IFERROR(VLOOKUP($A342,'HPI Partial'!$A$1:$F$347,4,FALSE),"-")</f>
        <v>-</v>
      </c>
      <c r="J342" s="105" t="str">
        <f>IFERROR(VLOOKUP($A342,'HPI Partial'!$A$1:$F$347,5,FALSE),"-")</f>
        <v>-</v>
      </c>
      <c r="K342" s="105" t="str">
        <f>IFERROR(VLOOKUP($A342,'HPI Partial'!$A$1:$F$347,6,FALSE),"-")</f>
        <v>-</v>
      </c>
    </row>
    <row r="343" spans="1:11" ht="15" customHeight="1" x14ac:dyDescent="0.2">
      <c r="A343" s="109">
        <v>43874</v>
      </c>
      <c r="B343" s="48">
        <v>17.63</v>
      </c>
      <c r="C343" s="48">
        <v>17.715</v>
      </c>
      <c r="D343" s="48">
        <v>17.48</v>
      </c>
      <c r="E343" s="48">
        <v>17.61</v>
      </c>
      <c r="F343" s="48">
        <v>395879</v>
      </c>
      <c r="G343" s="105" t="str">
        <f>IFERROR(VLOOKUP($A343,'HPI Partial'!$A$1:$F$347,2,FALSE),"-")</f>
        <v>-</v>
      </c>
      <c r="H343" s="105" t="str">
        <f>IFERROR(VLOOKUP($A343,'HPI Partial'!$A$1:$F$347,3,FALSE),"-")</f>
        <v>-</v>
      </c>
      <c r="I343" s="105" t="str">
        <f>IFERROR(VLOOKUP($A343,'HPI Partial'!$A$1:$F$347,4,FALSE),"-")</f>
        <v>-</v>
      </c>
      <c r="J343" s="105" t="str">
        <f>IFERROR(VLOOKUP($A343,'HPI Partial'!$A$1:$F$347,5,FALSE),"-")</f>
        <v>-</v>
      </c>
      <c r="K343" s="105" t="str">
        <f>IFERROR(VLOOKUP($A343,'HPI Partial'!$A$1:$F$347,6,FALSE),"-")</f>
        <v>-</v>
      </c>
    </row>
    <row r="344" spans="1:11" ht="15" customHeight="1" x14ac:dyDescent="0.2">
      <c r="A344" s="109">
        <v>43873</v>
      </c>
      <c r="B344" s="48">
        <v>17.3</v>
      </c>
      <c r="C344" s="48">
        <v>18.079999999999998</v>
      </c>
      <c r="D344" s="48">
        <v>17.2622</v>
      </c>
      <c r="E344" s="48">
        <v>17.77</v>
      </c>
      <c r="F344" s="48">
        <v>855156</v>
      </c>
      <c r="G344" s="105" t="str">
        <f>IFERROR(VLOOKUP($A344,'HPI Partial'!$A$1:$F$347,2,FALSE),"-")</f>
        <v>-</v>
      </c>
      <c r="H344" s="105" t="str">
        <f>IFERROR(VLOOKUP($A344,'HPI Partial'!$A$1:$F$347,3,FALSE),"-")</f>
        <v>-</v>
      </c>
      <c r="I344" s="105" t="str">
        <f>IFERROR(VLOOKUP($A344,'HPI Partial'!$A$1:$F$347,4,FALSE),"-")</f>
        <v>-</v>
      </c>
      <c r="J344" s="105" t="str">
        <f>IFERROR(VLOOKUP($A344,'HPI Partial'!$A$1:$F$347,5,FALSE),"-")</f>
        <v>-</v>
      </c>
      <c r="K344" s="105" t="str">
        <f>IFERROR(VLOOKUP($A344,'HPI Partial'!$A$1:$F$347,6,FALSE),"-")</f>
        <v>-</v>
      </c>
    </row>
    <row r="345" spans="1:11" ht="15" customHeight="1" x14ac:dyDescent="0.2">
      <c r="A345" s="109">
        <v>43872</v>
      </c>
      <c r="B345" s="48">
        <v>17.149999999999999</v>
      </c>
      <c r="C345" s="48">
        <v>17.37</v>
      </c>
      <c r="D345" s="48">
        <v>16.89</v>
      </c>
      <c r="E345" s="48">
        <v>17.11</v>
      </c>
      <c r="F345" s="48">
        <v>989063</v>
      </c>
      <c r="G345" s="105" t="str">
        <f>IFERROR(VLOOKUP($A345,'HPI Partial'!$A$1:$F$347,2,FALSE),"-")</f>
        <v>-</v>
      </c>
      <c r="H345" s="105" t="str">
        <f>IFERROR(VLOOKUP($A345,'HPI Partial'!$A$1:$F$347,3,FALSE),"-")</f>
        <v>-</v>
      </c>
      <c r="I345" s="105" t="str">
        <f>IFERROR(VLOOKUP($A345,'HPI Partial'!$A$1:$F$347,4,FALSE),"-")</f>
        <v>-</v>
      </c>
      <c r="J345" s="105" t="str">
        <f>IFERROR(VLOOKUP($A345,'HPI Partial'!$A$1:$F$347,5,FALSE),"-")</f>
        <v>-</v>
      </c>
      <c r="K345" s="105" t="str">
        <f>IFERROR(VLOOKUP($A345,'HPI Partial'!$A$1:$F$347,6,FALSE),"-")</f>
        <v>-</v>
      </c>
    </row>
    <row r="346" spans="1:11" ht="15" customHeight="1" x14ac:dyDescent="0.2">
      <c r="A346" s="109">
        <v>43871</v>
      </c>
      <c r="B346" s="48">
        <v>17.14</v>
      </c>
      <c r="C346" s="48">
        <v>17.48</v>
      </c>
      <c r="D346" s="48">
        <v>17.05</v>
      </c>
      <c r="E346" s="48">
        <v>17.149999999999999</v>
      </c>
      <c r="F346" s="48">
        <v>845810</v>
      </c>
      <c r="G346" s="105" t="str">
        <f>IFERROR(VLOOKUP($A346,'HPI Partial'!$A$1:$F$347,2,FALSE),"-")</f>
        <v>-</v>
      </c>
      <c r="H346" s="105" t="str">
        <f>IFERROR(VLOOKUP($A346,'HPI Partial'!$A$1:$F$347,3,FALSE),"-")</f>
        <v>-</v>
      </c>
      <c r="I346" s="105" t="str">
        <f>IFERROR(VLOOKUP($A346,'HPI Partial'!$A$1:$F$347,4,FALSE),"-")</f>
        <v>-</v>
      </c>
      <c r="J346" s="105" t="str">
        <f>IFERROR(VLOOKUP($A346,'HPI Partial'!$A$1:$F$347,5,FALSE),"-")</f>
        <v>-</v>
      </c>
      <c r="K346" s="105" t="str">
        <f>IFERROR(VLOOKUP($A346,'HPI Partial'!$A$1:$F$347,6,FALSE),"-")</f>
        <v>-</v>
      </c>
    </row>
    <row r="347" spans="1:11" ht="15" customHeight="1" x14ac:dyDescent="0.2">
      <c r="A347" s="109">
        <v>43868</v>
      </c>
      <c r="B347" s="48">
        <v>17.899999999999999</v>
      </c>
      <c r="C347" s="48">
        <v>17.93</v>
      </c>
      <c r="D347" s="48">
        <v>17.170000000000002</v>
      </c>
      <c r="E347" s="48">
        <v>17.170000000000002</v>
      </c>
      <c r="F347" s="48">
        <v>870571</v>
      </c>
      <c r="G347" s="105" t="str">
        <f>IFERROR(VLOOKUP($A347,'HPI Partial'!$A$1:$F$347,2,FALSE),"-")</f>
        <v>-</v>
      </c>
      <c r="H347" s="105" t="str">
        <f>IFERROR(VLOOKUP($A347,'HPI Partial'!$A$1:$F$347,3,FALSE),"-")</f>
        <v>-</v>
      </c>
      <c r="I347" s="105" t="str">
        <f>IFERROR(VLOOKUP($A347,'HPI Partial'!$A$1:$F$347,4,FALSE),"-")</f>
        <v>-</v>
      </c>
      <c r="J347" s="105" t="str">
        <f>IFERROR(VLOOKUP($A347,'HPI Partial'!$A$1:$F$347,5,FALSE),"-")</f>
        <v>-</v>
      </c>
      <c r="K347" s="105" t="str">
        <f>IFERROR(VLOOKUP($A347,'HPI Partial'!$A$1:$F$347,6,FALSE),"-")</f>
        <v>-</v>
      </c>
    </row>
    <row r="348" spans="1:11" ht="15" customHeight="1" x14ac:dyDescent="0.2">
      <c r="A348" s="109">
        <v>43867</v>
      </c>
      <c r="B348" s="48">
        <v>17.86</v>
      </c>
      <c r="C348" s="48">
        <v>18.07</v>
      </c>
      <c r="D348" s="48">
        <v>17.760000000000002</v>
      </c>
      <c r="E348" s="48">
        <v>17.989999999999998</v>
      </c>
      <c r="F348" s="48">
        <v>746734</v>
      </c>
      <c r="G348" s="105" t="str">
        <f>IFERROR(VLOOKUP($A348,'HPI Partial'!$A$1:$F$347,2,FALSE),"-")</f>
        <v>-</v>
      </c>
      <c r="H348" s="105" t="str">
        <f>IFERROR(VLOOKUP($A348,'HPI Partial'!$A$1:$F$347,3,FALSE),"-")</f>
        <v>-</v>
      </c>
      <c r="I348" s="105" t="str">
        <f>IFERROR(VLOOKUP($A348,'HPI Partial'!$A$1:$F$347,4,FALSE),"-")</f>
        <v>-</v>
      </c>
      <c r="J348" s="105" t="str">
        <f>IFERROR(VLOOKUP($A348,'HPI Partial'!$A$1:$F$347,5,FALSE),"-")</f>
        <v>-</v>
      </c>
      <c r="K348" s="105" t="str">
        <f>IFERROR(VLOOKUP($A348,'HPI Partial'!$A$1:$F$347,6,FALSE),"-")</f>
        <v>-</v>
      </c>
    </row>
    <row r="349" spans="1:11" ht="15" customHeight="1" x14ac:dyDescent="0.2">
      <c r="A349" s="109">
        <v>43866</v>
      </c>
      <c r="B349" s="48">
        <v>17.100000000000001</v>
      </c>
      <c r="C349" s="48">
        <v>18.04</v>
      </c>
      <c r="D349" s="48">
        <v>17.084700000000002</v>
      </c>
      <c r="E349" s="48">
        <v>17.71</v>
      </c>
      <c r="F349" s="48">
        <v>874532</v>
      </c>
      <c r="G349" s="105" t="str">
        <f>IFERROR(VLOOKUP($A349,'HPI Partial'!$A$1:$F$347,2,FALSE),"-")</f>
        <v>-</v>
      </c>
      <c r="H349" s="105" t="str">
        <f>IFERROR(VLOOKUP($A349,'HPI Partial'!$A$1:$F$347,3,FALSE),"-")</f>
        <v>-</v>
      </c>
      <c r="I349" s="105" t="str">
        <f>IFERROR(VLOOKUP($A349,'HPI Partial'!$A$1:$F$347,4,FALSE),"-")</f>
        <v>-</v>
      </c>
      <c r="J349" s="105" t="str">
        <f>IFERROR(VLOOKUP($A349,'HPI Partial'!$A$1:$F$347,5,FALSE),"-")</f>
        <v>-</v>
      </c>
      <c r="K349" s="105" t="str">
        <f>IFERROR(VLOOKUP($A349,'HPI Partial'!$A$1:$F$347,6,FALSE),"-")</f>
        <v>-</v>
      </c>
    </row>
    <row r="350" spans="1:11" ht="15" customHeight="1" x14ac:dyDescent="0.2">
      <c r="A350" s="109">
        <v>43865</v>
      </c>
      <c r="B350" s="48">
        <v>16.989999999999998</v>
      </c>
      <c r="C350" s="48">
        <v>17.28</v>
      </c>
      <c r="D350" s="48">
        <v>16.79</v>
      </c>
      <c r="E350" s="48">
        <v>16.86</v>
      </c>
      <c r="F350" s="48">
        <v>673000</v>
      </c>
      <c r="G350" s="105" t="str">
        <f>IFERROR(VLOOKUP($A350,'HPI Partial'!$A$1:$F$347,2,FALSE),"-")</f>
        <v>-</v>
      </c>
      <c r="H350" s="105" t="str">
        <f>IFERROR(VLOOKUP($A350,'HPI Partial'!$A$1:$F$347,3,FALSE),"-")</f>
        <v>-</v>
      </c>
      <c r="I350" s="105" t="str">
        <f>IFERROR(VLOOKUP($A350,'HPI Partial'!$A$1:$F$347,4,FALSE),"-")</f>
        <v>-</v>
      </c>
      <c r="J350" s="105" t="str">
        <f>IFERROR(VLOOKUP($A350,'HPI Partial'!$A$1:$F$347,5,FALSE),"-")</f>
        <v>-</v>
      </c>
      <c r="K350" s="105" t="str">
        <f>IFERROR(VLOOKUP($A350,'HPI Partial'!$A$1:$F$347,6,FALSE),"-")</f>
        <v>-</v>
      </c>
    </row>
    <row r="351" spans="1:11" ht="15" customHeight="1" x14ac:dyDescent="0.2">
      <c r="A351" s="109">
        <v>43864</v>
      </c>
      <c r="B351" s="48">
        <v>16.63</v>
      </c>
      <c r="C351" s="48">
        <v>17.02</v>
      </c>
      <c r="D351" s="48">
        <v>16.57</v>
      </c>
      <c r="E351" s="48">
        <v>16.82</v>
      </c>
      <c r="F351" s="48">
        <v>1053246</v>
      </c>
      <c r="G351" s="105" t="str">
        <f>IFERROR(VLOOKUP($A351,'HPI Partial'!$A$1:$F$347,2,FALSE),"-")</f>
        <v>-</v>
      </c>
      <c r="H351" s="105" t="str">
        <f>IFERROR(VLOOKUP($A351,'HPI Partial'!$A$1:$F$347,3,FALSE),"-")</f>
        <v>-</v>
      </c>
      <c r="I351" s="105" t="str">
        <f>IFERROR(VLOOKUP($A351,'HPI Partial'!$A$1:$F$347,4,FALSE),"-")</f>
        <v>-</v>
      </c>
      <c r="J351" s="105" t="str">
        <f>IFERROR(VLOOKUP($A351,'HPI Partial'!$A$1:$F$347,5,FALSE),"-")</f>
        <v>-</v>
      </c>
      <c r="K351" s="105" t="str">
        <f>IFERROR(VLOOKUP($A351,'HPI Partial'!$A$1:$F$347,6,FALSE),"-")</f>
        <v>-</v>
      </c>
    </row>
    <row r="352" spans="1:11" ht="15" customHeight="1" x14ac:dyDescent="0.2">
      <c r="A352" s="109">
        <v>43861</v>
      </c>
      <c r="B352" s="48">
        <v>17.07</v>
      </c>
      <c r="C352" s="48">
        <v>17.149999999999999</v>
      </c>
      <c r="D352" s="48">
        <v>16.29</v>
      </c>
      <c r="E352" s="48">
        <v>16.54</v>
      </c>
      <c r="F352" s="48">
        <v>995137</v>
      </c>
      <c r="G352" s="105" t="str">
        <f>IFERROR(VLOOKUP($A352,'HPI Partial'!$A$1:$F$347,2,FALSE),"-")</f>
        <v>-</v>
      </c>
      <c r="H352" s="105" t="str">
        <f>IFERROR(VLOOKUP($A352,'HPI Partial'!$A$1:$F$347,3,FALSE),"-")</f>
        <v>-</v>
      </c>
      <c r="I352" s="105" t="str">
        <f>IFERROR(VLOOKUP($A352,'HPI Partial'!$A$1:$F$347,4,FALSE),"-")</f>
        <v>-</v>
      </c>
      <c r="J352" s="105" t="str">
        <f>IFERROR(VLOOKUP($A352,'HPI Partial'!$A$1:$F$347,5,FALSE),"-")</f>
        <v>-</v>
      </c>
      <c r="K352" s="105" t="str">
        <f>IFERROR(VLOOKUP($A352,'HPI Partial'!$A$1:$F$347,6,FALSE),"-")</f>
        <v>-</v>
      </c>
    </row>
    <row r="353" spans="1:11" ht="15" customHeight="1" x14ac:dyDescent="0.2">
      <c r="A353" s="109">
        <v>43860</v>
      </c>
      <c r="B353" s="48">
        <v>16.96</v>
      </c>
      <c r="C353" s="48">
        <v>17.215</v>
      </c>
      <c r="D353" s="48">
        <v>16.739999999999998</v>
      </c>
      <c r="E353" s="48">
        <v>17.14</v>
      </c>
      <c r="F353" s="48">
        <v>468899</v>
      </c>
      <c r="G353" s="105" t="str">
        <f>IFERROR(VLOOKUP($A353,'HPI Partial'!$A$1:$F$347,2,FALSE),"-")</f>
        <v>-</v>
      </c>
      <c r="H353" s="105" t="str">
        <f>IFERROR(VLOOKUP($A353,'HPI Partial'!$A$1:$F$347,3,FALSE),"-")</f>
        <v>-</v>
      </c>
      <c r="I353" s="105" t="str">
        <f>IFERROR(VLOOKUP($A353,'HPI Partial'!$A$1:$F$347,4,FALSE),"-")</f>
        <v>-</v>
      </c>
      <c r="J353" s="105" t="str">
        <f>IFERROR(VLOOKUP($A353,'HPI Partial'!$A$1:$F$347,5,FALSE),"-")</f>
        <v>-</v>
      </c>
      <c r="K353" s="105" t="str">
        <f>IFERROR(VLOOKUP($A353,'HPI Partial'!$A$1:$F$347,6,FALSE),"-")</f>
        <v>-</v>
      </c>
    </row>
    <row r="354" spans="1:11" ht="15" customHeight="1" x14ac:dyDescent="0.2">
      <c r="A354" s="109">
        <v>43859</v>
      </c>
      <c r="B354" s="48">
        <v>17.57</v>
      </c>
      <c r="C354" s="48">
        <v>17.651599999999998</v>
      </c>
      <c r="D354" s="48">
        <v>16.95</v>
      </c>
      <c r="E354" s="48">
        <v>17.12</v>
      </c>
      <c r="F354" s="48">
        <v>831723</v>
      </c>
      <c r="G354" s="105" t="str">
        <f>IFERROR(VLOOKUP($A354,'HPI Partial'!$A$1:$F$347,2,FALSE),"-")</f>
        <v>-</v>
      </c>
      <c r="H354" s="105" t="str">
        <f>IFERROR(VLOOKUP($A354,'HPI Partial'!$A$1:$F$347,3,FALSE),"-")</f>
        <v>-</v>
      </c>
      <c r="I354" s="105" t="str">
        <f>IFERROR(VLOOKUP($A354,'HPI Partial'!$A$1:$F$347,4,FALSE),"-")</f>
        <v>-</v>
      </c>
      <c r="J354" s="105" t="str">
        <f>IFERROR(VLOOKUP($A354,'HPI Partial'!$A$1:$F$347,5,FALSE),"-")</f>
        <v>-</v>
      </c>
      <c r="K354" s="105" t="str">
        <f>IFERROR(VLOOKUP($A354,'HPI Partial'!$A$1:$F$347,6,FALSE),"-")</f>
        <v>-</v>
      </c>
    </row>
    <row r="355" spans="1:11" ht="15" customHeight="1" x14ac:dyDescent="0.2">
      <c r="A355" s="109">
        <v>43858</v>
      </c>
      <c r="B355" s="48">
        <v>17.3</v>
      </c>
      <c r="C355" s="48">
        <v>17.72</v>
      </c>
      <c r="D355" s="48">
        <v>17.170000000000002</v>
      </c>
      <c r="E355" s="48">
        <v>17.54</v>
      </c>
      <c r="F355" s="48">
        <v>634870</v>
      </c>
      <c r="G355" s="105" t="str">
        <f>IFERROR(VLOOKUP($A355,'HPI Partial'!$A$1:$F$347,2,FALSE),"-")</f>
        <v>-</v>
      </c>
      <c r="H355" s="105" t="str">
        <f>IFERROR(VLOOKUP($A355,'HPI Partial'!$A$1:$F$347,3,FALSE),"-")</f>
        <v>-</v>
      </c>
      <c r="I355" s="105" t="str">
        <f>IFERROR(VLOOKUP($A355,'HPI Partial'!$A$1:$F$347,4,FALSE),"-")</f>
        <v>-</v>
      </c>
      <c r="J355" s="105" t="str">
        <f>IFERROR(VLOOKUP($A355,'HPI Partial'!$A$1:$F$347,5,FALSE),"-")</f>
        <v>-</v>
      </c>
      <c r="K355" s="105" t="str">
        <f>IFERROR(VLOOKUP($A355,'HPI Partial'!$A$1:$F$347,6,FALSE),"-")</f>
        <v>-</v>
      </c>
    </row>
    <row r="356" spans="1:11" ht="15" customHeight="1" x14ac:dyDescent="0.2">
      <c r="A356" s="109">
        <v>43857</v>
      </c>
      <c r="B356" s="48">
        <v>17.63</v>
      </c>
      <c r="C356" s="48">
        <v>17.704999999999998</v>
      </c>
      <c r="D356" s="48">
        <v>17.05</v>
      </c>
      <c r="E356" s="48">
        <v>17.21</v>
      </c>
      <c r="F356" s="48">
        <v>1028455</v>
      </c>
      <c r="G356" s="105" t="str">
        <f>IFERROR(VLOOKUP($A356,'HPI Partial'!$A$1:$F$347,2,FALSE),"-")</f>
        <v>-</v>
      </c>
      <c r="H356" s="105" t="str">
        <f>IFERROR(VLOOKUP($A356,'HPI Partial'!$A$1:$F$347,3,FALSE),"-")</f>
        <v>-</v>
      </c>
      <c r="I356" s="105" t="str">
        <f>IFERROR(VLOOKUP($A356,'HPI Partial'!$A$1:$F$347,4,FALSE),"-")</f>
        <v>-</v>
      </c>
      <c r="J356" s="105" t="str">
        <f>IFERROR(VLOOKUP($A356,'HPI Partial'!$A$1:$F$347,5,FALSE),"-")</f>
        <v>-</v>
      </c>
      <c r="K356" s="105" t="str">
        <f>IFERROR(VLOOKUP($A356,'HPI Partial'!$A$1:$F$347,6,FALSE),"-")</f>
        <v>-</v>
      </c>
    </row>
    <row r="357" spans="1:11" ht="15" customHeight="1" x14ac:dyDescent="0.2">
      <c r="A357" s="109">
        <v>43854</v>
      </c>
      <c r="B357" s="48">
        <v>18.25</v>
      </c>
      <c r="C357" s="48">
        <v>18.350000000000001</v>
      </c>
      <c r="D357" s="48">
        <v>17.71</v>
      </c>
      <c r="E357" s="48">
        <v>17.97</v>
      </c>
      <c r="F357" s="48">
        <v>699853</v>
      </c>
      <c r="G357" s="105" t="str">
        <f>IFERROR(VLOOKUP($A357,'HPI Partial'!$A$1:$F$347,2,FALSE),"-")</f>
        <v>-</v>
      </c>
      <c r="H357" s="105" t="str">
        <f>IFERROR(VLOOKUP($A357,'HPI Partial'!$A$1:$F$347,3,FALSE),"-")</f>
        <v>-</v>
      </c>
      <c r="I357" s="105" t="str">
        <f>IFERROR(VLOOKUP($A357,'HPI Partial'!$A$1:$F$347,4,FALSE),"-")</f>
        <v>-</v>
      </c>
      <c r="J357" s="105" t="str">
        <f>IFERROR(VLOOKUP($A357,'HPI Partial'!$A$1:$F$347,5,FALSE),"-")</f>
        <v>-</v>
      </c>
      <c r="K357" s="105" t="str">
        <f>IFERROR(VLOOKUP($A357,'HPI Partial'!$A$1:$F$347,6,FALSE),"-")</f>
        <v>-</v>
      </c>
    </row>
    <row r="358" spans="1:11" ht="15" customHeight="1" x14ac:dyDescent="0.2">
      <c r="A358" s="109">
        <v>43853</v>
      </c>
      <c r="B358" s="48">
        <v>18.670000000000002</v>
      </c>
      <c r="C358" s="48">
        <v>18.7</v>
      </c>
      <c r="D358" s="48">
        <v>17.920000000000002</v>
      </c>
      <c r="E358" s="48">
        <v>18.29</v>
      </c>
      <c r="F358" s="48">
        <v>1255657</v>
      </c>
      <c r="G358" s="105" t="str">
        <f>IFERROR(VLOOKUP($A358,'HPI Partial'!$A$1:$F$347,2,FALSE),"-")</f>
        <v>-</v>
      </c>
      <c r="H358" s="105" t="str">
        <f>IFERROR(VLOOKUP($A358,'HPI Partial'!$A$1:$F$347,3,FALSE),"-")</f>
        <v>-</v>
      </c>
      <c r="I358" s="105" t="str">
        <f>IFERROR(VLOOKUP($A358,'HPI Partial'!$A$1:$F$347,4,FALSE),"-")</f>
        <v>-</v>
      </c>
      <c r="J358" s="105" t="str">
        <f>IFERROR(VLOOKUP($A358,'HPI Partial'!$A$1:$F$347,5,FALSE),"-")</f>
        <v>-</v>
      </c>
      <c r="K358" s="105" t="str">
        <f>IFERROR(VLOOKUP($A358,'HPI Partial'!$A$1:$F$347,6,FALSE),"-")</f>
        <v>-</v>
      </c>
    </row>
    <row r="359" spans="1:11" ht="15" customHeight="1" x14ac:dyDescent="0.2">
      <c r="A359" s="109">
        <v>43852</v>
      </c>
      <c r="B359" s="48">
        <v>19.52</v>
      </c>
      <c r="C359" s="48">
        <v>19.585000000000001</v>
      </c>
      <c r="D359" s="48">
        <v>18.89</v>
      </c>
      <c r="E359" s="48">
        <v>19.02</v>
      </c>
      <c r="F359" s="48">
        <v>647532</v>
      </c>
      <c r="G359" s="105" t="str">
        <f>IFERROR(VLOOKUP($A359,'HPI Partial'!$A$1:$F$347,2,FALSE),"-")</f>
        <v>-</v>
      </c>
      <c r="H359" s="105" t="str">
        <f>IFERROR(VLOOKUP($A359,'HPI Partial'!$A$1:$F$347,3,FALSE),"-")</f>
        <v>-</v>
      </c>
      <c r="I359" s="105" t="str">
        <f>IFERROR(VLOOKUP($A359,'HPI Partial'!$A$1:$F$347,4,FALSE),"-")</f>
        <v>-</v>
      </c>
      <c r="J359" s="105" t="str">
        <f>IFERROR(VLOOKUP($A359,'HPI Partial'!$A$1:$F$347,5,FALSE),"-")</f>
        <v>-</v>
      </c>
      <c r="K359" s="105" t="str">
        <f>IFERROR(VLOOKUP($A359,'HPI Partial'!$A$1:$F$347,6,FALSE),"-")</f>
        <v>-</v>
      </c>
    </row>
    <row r="360" spans="1:11" ht="15" customHeight="1" x14ac:dyDescent="0.2">
      <c r="A360" s="109">
        <v>43851</v>
      </c>
      <c r="B360" s="48">
        <v>20.190000000000001</v>
      </c>
      <c r="C360" s="48">
        <v>20.3</v>
      </c>
      <c r="D360" s="48">
        <v>19.5</v>
      </c>
      <c r="E360" s="48">
        <v>19.54</v>
      </c>
      <c r="F360" s="48">
        <v>326228</v>
      </c>
      <c r="G360" s="105" t="str">
        <f>IFERROR(VLOOKUP($A360,'HPI Partial'!$A$1:$F$347,2,FALSE),"-")</f>
        <v>-</v>
      </c>
      <c r="H360" s="105" t="str">
        <f>IFERROR(VLOOKUP($A360,'HPI Partial'!$A$1:$F$347,3,FALSE),"-")</f>
        <v>-</v>
      </c>
      <c r="I360" s="105" t="str">
        <f>IFERROR(VLOOKUP($A360,'HPI Partial'!$A$1:$F$347,4,FALSE),"-")</f>
        <v>-</v>
      </c>
      <c r="J360" s="105" t="str">
        <f>IFERROR(VLOOKUP($A360,'HPI Partial'!$A$1:$F$347,5,FALSE),"-")</f>
        <v>-</v>
      </c>
      <c r="K360" s="105" t="str">
        <f>IFERROR(VLOOKUP($A360,'HPI Partial'!$A$1:$F$347,6,FALSE),"-")</f>
        <v>-</v>
      </c>
    </row>
    <row r="361" spans="1:11" ht="15" customHeight="1" x14ac:dyDescent="0.2">
      <c r="A361" s="109">
        <v>43847</v>
      </c>
      <c r="B361" s="48">
        <v>20.65</v>
      </c>
      <c r="C361" s="48">
        <v>20.73</v>
      </c>
      <c r="D361" s="48">
        <v>20.38</v>
      </c>
      <c r="E361" s="48">
        <v>20.420000000000002</v>
      </c>
      <c r="F361" s="48">
        <v>236137</v>
      </c>
      <c r="G361" s="105" t="str">
        <f>IFERROR(VLOOKUP($A361,'HPI Partial'!$A$1:$F$347,2,FALSE),"-")</f>
        <v>-</v>
      </c>
      <c r="H361" s="105" t="str">
        <f>IFERROR(VLOOKUP($A361,'HPI Partial'!$A$1:$F$347,3,FALSE),"-")</f>
        <v>-</v>
      </c>
      <c r="I361" s="105" t="str">
        <f>IFERROR(VLOOKUP($A361,'HPI Partial'!$A$1:$F$347,4,FALSE),"-")</f>
        <v>-</v>
      </c>
      <c r="J361" s="105" t="str">
        <f>IFERROR(VLOOKUP($A361,'HPI Partial'!$A$1:$F$347,5,FALSE),"-")</f>
        <v>-</v>
      </c>
      <c r="K361" s="105" t="str">
        <f>IFERROR(VLOOKUP($A361,'HPI Partial'!$A$1:$F$347,6,FALSE),"-")</f>
        <v>-</v>
      </c>
    </row>
    <row r="362" spans="1:11" ht="15" customHeight="1" x14ac:dyDescent="0.2">
      <c r="A362" s="109">
        <v>43846</v>
      </c>
      <c r="B362" s="48">
        <v>20.420000000000002</v>
      </c>
      <c r="C362" s="48">
        <v>20.57</v>
      </c>
      <c r="D362" s="48">
        <v>20.329999999999998</v>
      </c>
      <c r="E362" s="48">
        <v>20.51</v>
      </c>
      <c r="F362" s="48">
        <v>279680</v>
      </c>
      <c r="G362" s="105" t="str">
        <f>IFERROR(VLOOKUP($A362,'HPI Partial'!$A$1:$F$347,2,FALSE),"-")</f>
        <v>-</v>
      </c>
      <c r="H362" s="105" t="str">
        <f>IFERROR(VLOOKUP($A362,'HPI Partial'!$A$1:$F$347,3,FALSE),"-")</f>
        <v>-</v>
      </c>
      <c r="I362" s="105" t="str">
        <f>IFERROR(VLOOKUP($A362,'HPI Partial'!$A$1:$F$347,4,FALSE),"-")</f>
        <v>-</v>
      </c>
      <c r="J362" s="105" t="str">
        <f>IFERROR(VLOOKUP($A362,'HPI Partial'!$A$1:$F$347,5,FALSE),"-")</f>
        <v>-</v>
      </c>
      <c r="K362" s="105" t="str">
        <f>IFERROR(VLOOKUP($A362,'HPI Partial'!$A$1:$F$347,6,FALSE),"-")</f>
        <v>-</v>
      </c>
    </row>
    <row r="363" spans="1:11" ht="15" customHeight="1" x14ac:dyDescent="0.2">
      <c r="A363" s="109">
        <v>43845</v>
      </c>
      <c r="B363" s="48">
        <v>20.16</v>
      </c>
      <c r="C363" s="48">
        <v>20.5</v>
      </c>
      <c r="D363" s="48">
        <v>20.16</v>
      </c>
      <c r="E363" s="48">
        <v>20.239999999999998</v>
      </c>
      <c r="F363" s="48">
        <v>285473</v>
      </c>
      <c r="G363" s="105" t="str">
        <f>IFERROR(VLOOKUP($A363,'HPI Partial'!$A$1:$F$347,2,FALSE),"-")</f>
        <v>-</v>
      </c>
      <c r="H363" s="105" t="str">
        <f>IFERROR(VLOOKUP($A363,'HPI Partial'!$A$1:$F$347,3,FALSE),"-")</f>
        <v>-</v>
      </c>
      <c r="I363" s="105" t="str">
        <f>IFERROR(VLOOKUP($A363,'HPI Partial'!$A$1:$F$347,4,FALSE),"-")</f>
        <v>-</v>
      </c>
      <c r="J363" s="105" t="str">
        <f>IFERROR(VLOOKUP($A363,'HPI Partial'!$A$1:$F$347,5,FALSE),"-")</f>
        <v>-</v>
      </c>
      <c r="K363" s="105" t="str">
        <f>IFERROR(VLOOKUP($A363,'HPI Partial'!$A$1:$F$347,6,FALSE),"-")</f>
        <v>-</v>
      </c>
    </row>
    <row r="364" spans="1:11" ht="15" customHeight="1" x14ac:dyDescent="0.2">
      <c r="A364" s="109">
        <v>43844</v>
      </c>
      <c r="B364" s="48">
        <v>19.809999999999999</v>
      </c>
      <c r="C364" s="48">
        <v>20.18</v>
      </c>
      <c r="D364" s="48">
        <v>19.760000000000002</v>
      </c>
      <c r="E364" s="48">
        <v>20.170000000000002</v>
      </c>
      <c r="F364" s="48">
        <v>340772</v>
      </c>
      <c r="G364" s="105" t="str">
        <f>IFERROR(VLOOKUP($A364,'HPI Partial'!$A$1:$F$347,2,FALSE),"-")</f>
        <v>-</v>
      </c>
      <c r="H364" s="105" t="str">
        <f>IFERROR(VLOOKUP($A364,'HPI Partial'!$A$1:$F$347,3,FALSE),"-")</f>
        <v>-</v>
      </c>
      <c r="I364" s="105" t="str">
        <f>IFERROR(VLOOKUP($A364,'HPI Partial'!$A$1:$F$347,4,FALSE),"-")</f>
        <v>-</v>
      </c>
      <c r="J364" s="105" t="str">
        <f>IFERROR(VLOOKUP($A364,'HPI Partial'!$A$1:$F$347,5,FALSE),"-")</f>
        <v>-</v>
      </c>
      <c r="K364" s="105" t="str">
        <f>IFERROR(VLOOKUP($A364,'HPI Partial'!$A$1:$F$347,6,FALSE),"-")</f>
        <v>-</v>
      </c>
    </row>
    <row r="365" spans="1:11" ht="15" customHeight="1" x14ac:dyDescent="0.2">
      <c r="A365" s="109">
        <v>43843</v>
      </c>
      <c r="B365" s="48">
        <v>19.600000000000001</v>
      </c>
      <c r="C365" s="48">
        <v>19.95</v>
      </c>
      <c r="D365" s="48">
        <v>19.54</v>
      </c>
      <c r="E365" s="48">
        <v>19.920000000000002</v>
      </c>
      <c r="F365" s="48">
        <v>205348</v>
      </c>
      <c r="G365" s="105" t="str">
        <f>IFERROR(VLOOKUP($A365,'HPI Partial'!$A$1:$F$347,2,FALSE),"-")</f>
        <v>-</v>
      </c>
      <c r="H365" s="105" t="str">
        <f>IFERROR(VLOOKUP($A365,'HPI Partial'!$A$1:$F$347,3,FALSE),"-")</f>
        <v>-</v>
      </c>
      <c r="I365" s="105" t="str">
        <f>IFERROR(VLOOKUP($A365,'HPI Partial'!$A$1:$F$347,4,FALSE),"-")</f>
        <v>-</v>
      </c>
      <c r="J365" s="105" t="str">
        <f>IFERROR(VLOOKUP($A365,'HPI Partial'!$A$1:$F$347,5,FALSE),"-")</f>
        <v>-</v>
      </c>
      <c r="K365" s="105" t="str">
        <f>IFERROR(VLOOKUP($A365,'HPI Partial'!$A$1:$F$347,6,FALSE),"-")</f>
        <v>-</v>
      </c>
    </row>
    <row r="366" spans="1:11" ht="15" customHeight="1" x14ac:dyDescent="0.2">
      <c r="A366" s="109">
        <v>43840</v>
      </c>
      <c r="B366" s="48">
        <v>19.64</v>
      </c>
      <c r="C366" s="48">
        <v>19.739999999999998</v>
      </c>
      <c r="D366" s="48">
        <v>19.45</v>
      </c>
      <c r="E366" s="48">
        <v>19.63</v>
      </c>
      <c r="F366" s="48">
        <v>356773</v>
      </c>
      <c r="G366" s="105" t="str">
        <f>IFERROR(VLOOKUP($A366,'HPI Partial'!$A$1:$F$347,2,FALSE),"-")</f>
        <v>-</v>
      </c>
      <c r="H366" s="105" t="str">
        <f>IFERROR(VLOOKUP($A366,'HPI Partial'!$A$1:$F$347,3,FALSE),"-")</f>
        <v>-</v>
      </c>
      <c r="I366" s="105" t="str">
        <f>IFERROR(VLOOKUP($A366,'HPI Partial'!$A$1:$F$347,4,FALSE),"-")</f>
        <v>-</v>
      </c>
      <c r="J366" s="105" t="str">
        <f>IFERROR(VLOOKUP($A366,'HPI Partial'!$A$1:$F$347,5,FALSE),"-")</f>
        <v>-</v>
      </c>
      <c r="K366" s="105" t="str">
        <f>IFERROR(VLOOKUP($A366,'HPI Partial'!$A$1:$F$347,6,FALSE),"-")</f>
        <v>-</v>
      </c>
    </row>
    <row r="367" spans="1:11" ht="15" customHeight="1" x14ac:dyDescent="0.2">
      <c r="A367" s="109">
        <v>43839</v>
      </c>
      <c r="B367" s="48">
        <v>20</v>
      </c>
      <c r="C367" s="48">
        <v>20.28</v>
      </c>
      <c r="D367" s="48">
        <v>19.43</v>
      </c>
      <c r="E367" s="48">
        <v>19.600000000000001</v>
      </c>
      <c r="F367" s="48">
        <v>354576</v>
      </c>
      <c r="G367" s="105" t="str">
        <f>IFERROR(VLOOKUP($A367,'HPI Partial'!$A$1:$F$347,2,FALSE),"-")</f>
        <v>-</v>
      </c>
      <c r="H367" s="105" t="str">
        <f>IFERROR(VLOOKUP($A367,'HPI Partial'!$A$1:$F$347,3,FALSE),"-")</f>
        <v>-</v>
      </c>
      <c r="I367" s="105" t="str">
        <f>IFERROR(VLOOKUP($A367,'HPI Partial'!$A$1:$F$347,4,FALSE),"-")</f>
        <v>-</v>
      </c>
      <c r="J367" s="105" t="str">
        <f>IFERROR(VLOOKUP($A367,'HPI Partial'!$A$1:$F$347,5,FALSE),"-")</f>
        <v>-</v>
      </c>
      <c r="K367" s="105" t="str">
        <f>IFERROR(VLOOKUP($A367,'HPI Partial'!$A$1:$F$347,6,FALSE),"-")</f>
        <v>-</v>
      </c>
    </row>
    <row r="368" spans="1:11" ht="15" customHeight="1" x14ac:dyDescent="0.2">
      <c r="A368" s="109">
        <v>43838</v>
      </c>
      <c r="B368" s="48">
        <v>20.89</v>
      </c>
      <c r="C368" s="48">
        <v>21</v>
      </c>
      <c r="D368" s="48">
        <v>19.984999999999999</v>
      </c>
      <c r="E368" s="48">
        <v>20</v>
      </c>
      <c r="F368" s="48">
        <v>279695</v>
      </c>
      <c r="G368" s="105" t="str">
        <f>IFERROR(VLOOKUP($A368,'HPI Partial'!$A$1:$F$347,2,FALSE),"-")</f>
        <v>-</v>
      </c>
      <c r="H368" s="105" t="str">
        <f>IFERROR(VLOOKUP($A368,'HPI Partial'!$A$1:$F$347,3,FALSE),"-")</f>
        <v>-</v>
      </c>
      <c r="I368" s="105" t="str">
        <f>IFERROR(VLOOKUP($A368,'HPI Partial'!$A$1:$F$347,4,FALSE),"-")</f>
        <v>-</v>
      </c>
      <c r="J368" s="105" t="str">
        <f>IFERROR(VLOOKUP($A368,'HPI Partial'!$A$1:$F$347,5,FALSE),"-")</f>
        <v>-</v>
      </c>
      <c r="K368" s="105" t="str">
        <f>IFERROR(VLOOKUP($A368,'HPI Partial'!$A$1:$F$347,6,FALSE),"-")</f>
        <v>-</v>
      </c>
    </row>
    <row r="369" spans="1:11" ht="15" customHeight="1" x14ac:dyDescent="0.2">
      <c r="A369" s="109">
        <v>43837</v>
      </c>
      <c r="B369" s="48">
        <v>20.79</v>
      </c>
      <c r="C369" s="48">
        <v>20.95</v>
      </c>
      <c r="D369" s="48">
        <v>20.605</v>
      </c>
      <c r="E369" s="48">
        <v>20.9</v>
      </c>
      <c r="F369" s="48">
        <v>294687</v>
      </c>
      <c r="G369" s="105" t="str">
        <f>IFERROR(VLOOKUP($A369,'HPI Partial'!$A$1:$F$347,2,FALSE),"-")</f>
        <v>-</v>
      </c>
      <c r="H369" s="105" t="str">
        <f>IFERROR(VLOOKUP($A369,'HPI Partial'!$A$1:$F$347,3,FALSE),"-")</f>
        <v>-</v>
      </c>
      <c r="I369" s="105" t="str">
        <f>IFERROR(VLOOKUP($A369,'HPI Partial'!$A$1:$F$347,4,FALSE),"-")</f>
        <v>-</v>
      </c>
      <c r="J369" s="105" t="str">
        <f>IFERROR(VLOOKUP($A369,'HPI Partial'!$A$1:$F$347,5,FALSE),"-")</f>
        <v>-</v>
      </c>
      <c r="K369" s="105" t="str">
        <f>IFERROR(VLOOKUP($A369,'HPI Partial'!$A$1:$F$347,6,FALSE),"-")</f>
        <v>-</v>
      </c>
    </row>
    <row r="370" spans="1:11" ht="15" customHeight="1" x14ac:dyDescent="0.2">
      <c r="A370" s="109">
        <v>43836</v>
      </c>
      <c r="B370" s="48">
        <v>20.53</v>
      </c>
      <c r="C370" s="48">
        <v>20.87</v>
      </c>
      <c r="D370" s="48">
        <v>20.53</v>
      </c>
      <c r="E370" s="48">
        <v>20.82</v>
      </c>
      <c r="F370" s="48">
        <v>264526</v>
      </c>
      <c r="G370" s="105" t="str">
        <f>IFERROR(VLOOKUP($A370,'HPI Partial'!$A$1:$F$347,2,FALSE),"-")</f>
        <v>-</v>
      </c>
      <c r="H370" s="105" t="str">
        <f>IFERROR(VLOOKUP($A370,'HPI Partial'!$A$1:$F$347,3,FALSE),"-")</f>
        <v>-</v>
      </c>
      <c r="I370" s="105" t="str">
        <f>IFERROR(VLOOKUP($A370,'HPI Partial'!$A$1:$F$347,4,FALSE),"-")</f>
        <v>-</v>
      </c>
      <c r="J370" s="105" t="str">
        <f>IFERROR(VLOOKUP($A370,'HPI Partial'!$A$1:$F$347,5,FALSE),"-")</f>
        <v>-</v>
      </c>
      <c r="K370" s="105" t="str">
        <f>IFERROR(VLOOKUP($A370,'HPI Partial'!$A$1:$F$347,6,FALSE),"-")</f>
        <v>-</v>
      </c>
    </row>
    <row r="371" spans="1:11" ht="15" customHeight="1" x14ac:dyDescent="0.2">
      <c r="A371" s="109">
        <v>43833</v>
      </c>
      <c r="B371" s="48">
        <v>20.309999999999999</v>
      </c>
      <c r="C371" s="48">
        <v>20.71</v>
      </c>
      <c r="D371" s="48">
        <v>20.2</v>
      </c>
      <c r="E371" s="48">
        <v>20.71</v>
      </c>
      <c r="F371" s="48">
        <v>275301</v>
      </c>
      <c r="G371" s="105" t="str">
        <f>IFERROR(VLOOKUP($A371,'HPI Partial'!$A$1:$F$347,2,FALSE),"-")</f>
        <v>-</v>
      </c>
      <c r="H371" s="105" t="str">
        <f>IFERROR(VLOOKUP($A371,'HPI Partial'!$A$1:$F$347,3,FALSE),"-")</f>
        <v>-</v>
      </c>
      <c r="I371" s="105" t="str">
        <f>IFERROR(VLOOKUP($A371,'HPI Partial'!$A$1:$F$347,4,FALSE),"-")</f>
        <v>-</v>
      </c>
      <c r="J371" s="105" t="str">
        <f>IFERROR(VLOOKUP($A371,'HPI Partial'!$A$1:$F$347,5,FALSE),"-")</f>
        <v>-</v>
      </c>
      <c r="K371" s="105" t="str">
        <f>IFERROR(VLOOKUP($A371,'HPI Partial'!$A$1:$F$347,6,FALSE),"-")</f>
        <v>-</v>
      </c>
    </row>
    <row r="372" spans="1:11" ht="15" customHeight="1" x14ac:dyDescent="0.2">
      <c r="A372" s="109">
        <v>43832</v>
      </c>
      <c r="B372" s="48">
        <v>20.39</v>
      </c>
      <c r="C372" s="48">
        <v>20.5</v>
      </c>
      <c r="D372" s="48">
        <v>20.25</v>
      </c>
      <c r="E372" s="48">
        <v>20.5</v>
      </c>
      <c r="F372" s="48">
        <v>776549</v>
      </c>
      <c r="G372" s="105" t="str">
        <f>IFERROR(VLOOKUP($A372,'HPI Partial'!$A$1:$F$347,2,FALSE),"-")</f>
        <v>-</v>
      </c>
      <c r="H372" s="105" t="str">
        <f>IFERROR(VLOOKUP($A372,'HPI Partial'!$A$1:$F$347,3,FALSE),"-")</f>
        <v>-</v>
      </c>
      <c r="I372" s="105" t="str">
        <f>IFERROR(VLOOKUP($A372,'HPI Partial'!$A$1:$F$347,4,FALSE),"-")</f>
        <v>-</v>
      </c>
      <c r="J372" s="105" t="str">
        <f>IFERROR(VLOOKUP($A372,'HPI Partial'!$A$1:$F$347,5,FALSE),"-")</f>
        <v>-</v>
      </c>
      <c r="K372" s="105" t="str">
        <f>IFERROR(VLOOKUP($A372,'HPI Partial'!$A$1:$F$347,6,FALSE),"-")</f>
        <v>-</v>
      </c>
    </row>
    <row r="373" spans="1:11" ht="15" customHeight="1" x14ac:dyDescent="0.2">
      <c r="A373" s="109">
        <v>43830</v>
      </c>
      <c r="B373" s="48">
        <v>20.66</v>
      </c>
      <c r="C373" s="48">
        <v>20.84</v>
      </c>
      <c r="D373" s="48">
        <v>20.375</v>
      </c>
      <c r="E373" s="48">
        <v>20.43</v>
      </c>
      <c r="F373" s="48">
        <v>251154</v>
      </c>
      <c r="G373" s="105" t="str">
        <f>IFERROR(VLOOKUP($A373,'HPI Partial'!$A$1:$F$347,2,FALSE),"-")</f>
        <v>-</v>
      </c>
      <c r="H373" s="105" t="str">
        <f>IFERROR(VLOOKUP($A373,'HPI Partial'!$A$1:$F$347,3,FALSE),"-")</f>
        <v>-</v>
      </c>
      <c r="I373" s="105" t="str">
        <f>IFERROR(VLOOKUP($A373,'HPI Partial'!$A$1:$F$347,4,FALSE),"-")</f>
        <v>-</v>
      </c>
      <c r="J373" s="105" t="str">
        <f>IFERROR(VLOOKUP($A373,'HPI Partial'!$A$1:$F$347,5,FALSE),"-")</f>
        <v>-</v>
      </c>
      <c r="K373" s="105" t="str">
        <f>IFERROR(VLOOKUP($A373,'HPI Partial'!$A$1:$F$347,6,FALSE),"-")</f>
        <v>-</v>
      </c>
    </row>
    <row r="374" spans="1:11" ht="15" customHeight="1" x14ac:dyDescent="0.2">
      <c r="A374" s="109">
        <v>43829</v>
      </c>
      <c r="B374" s="48">
        <v>20.87</v>
      </c>
      <c r="C374" s="48">
        <v>20.88</v>
      </c>
      <c r="D374" s="48">
        <v>20.53</v>
      </c>
      <c r="E374" s="48">
        <v>20.63</v>
      </c>
      <c r="F374" s="48">
        <v>265131</v>
      </c>
      <c r="G374" s="105" t="str">
        <f>IFERROR(VLOOKUP($A374,'HPI Partial'!$A$1:$F$347,2,FALSE),"-")</f>
        <v>-</v>
      </c>
      <c r="H374" s="105" t="str">
        <f>IFERROR(VLOOKUP($A374,'HPI Partial'!$A$1:$F$347,3,FALSE),"-")</f>
        <v>-</v>
      </c>
      <c r="I374" s="105" t="str">
        <f>IFERROR(VLOOKUP($A374,'HPI Partial'!$A$1:$F$347,4,FALSE),"-")</f>
        <v>-</v>
      </c>
      <c r="J374" s="105" t="str">
        <f>IFERROR(VLOOKUP($A374,'HPI Partial'!$A$1:$F$347,5,FALSE),"-")</f>
        <v>-</v>
      </c>
      <c r="K374" s="105" t="str">
        <f>IFERROR(VLOOKUP($A374,'HPI Partial'!$A$1:$F$347,6,FALSE),"-")</f>
        <v>-</v>
      </c>
    </row>
    <row r="375" spans="1:11" ht="15" customHeight="1" x14ac:dyDescent="0.2">
      <c r="A375" s="109">
        <v>43826</v>
      </c>
      <c r="B375" s="48">
        <v>21.31</v>
      </c>
      <c r="C375" s="48">
        <v>21.31</v>
      </c>
      <c r="D375" s="48">
        <v>20.65</v>
      </c>
      <c r="E375" s="48">
        <v>20.78</v>
      </c>
      <c r="F375" s="48">
        <v>231798</v>
      </c>
      <c r="G375" s="105" t="str">
        <f>IFERROR(VLOOKUP($A375,'HPI Partial'!$A$1:$F$347,2,FALSE),"-")</f>
        <v>-</v>
      </c>
      <c r="H375" s="105" t="str">
        <f>IFERROR(VLOOKUP($A375,'HPI Partial'!$A$1:$F$347,3,FALSE),"-")</f>
        <v>-</v>
      </c>
      <c r="I375" s="105" t="str">
        <f>IFERROR(VLOOKUP($A375,'HPI Partial'!$A$1:$F$347,4,FALSE),"-")</f>
        <v>-</v>
      </c>
      <c r="J375" s="105" t="str">
        <f>IFERROR(VLOOKUP($A375,'HPI Partial'!$A$1:$F$347,5,FALSE),"-")</f>
        <v>-</v>
      </c>
      <c r="K375" s="105" t="str">
        <f>IFERROR(VLOOKUP($A375,'HPI Partial'!$A$1:$F$347,6,FALSE),"-")</f>
        <v>-</v>
      </c>
    </row>
    <row r="376" spans="1:11" ht="15" customHeight="1" x14ac:dyDescent="0.2">
      <c r="A376" s="109">
        <v>43825</v>
      </c>
      <c r="B376" s="48">
        <v>21</v>
      </c>
      <c r="C376" s="48">
        <v>21.245000000000001</v>
      </c>
      <c r="D376" s="48">
        <v>20.03</v>
      </c>
      <c r="E376" s="48">
        <v>21.15</v>
      </c>
      <c r="F376" s="48">
        <v>389802</v>
      </c>
      <c r="G376" s="105" t="str">
        <f>IFERROR(VLOOKUP($A376,'HPI Partial'!$A$1:$F$347,2,FALSE),"-")</f>
        <v>-</v>
      </c>
      <c r="H376" s="105" t="str">
        <f>IFERROR(VLOOKUP($A376,'HPI Partial'!$A$1:$F$347,3,FALSE),"-")</f>
        <v>-</v>
      </c>
      <c r="I376" s="105" t="str">
        <f>IFERROR(VLOOKUP($A376,'HPI Partial'!$A$1:$F$347,4,FALSE),"-")</f>
        <v>-</v>
      </c>
      <c r="J376" s="105" t="str">
        <f>IFERROR(VLOOKUP($A376,'HPI Partial'!$A$1:$F$347,5,FALSE),"-")</f>
        <v>-</v>
      </c>
      <c r="K376" s="105" t="str">
        <f>IFERROR(VLOOKUP($A376,'HPI Partial'!$A$1:$F$347,6,FALSE),"-")</f>
        <v>-</v>
      </c>
    </row>
    <row r="377" spans="1:11" ht="15" customHeight="1" x14ac:dyDescent="0.2">
      <c r="A377" s="109">
        <v>43823</v>
      </c>
      <c r="B377" s="48">
        <v>20.95</v>
      </c>
      <c r="C377" s="48">
        <v>21.18</v>
      </c>
      <c r="D377" s="48">
        <v>20.89</v>
      </c>
      <c r="E377" s="48">
        <v>21.14</v>
      </c>
      <c r="F377" s="48">
        <v>160070</v>
      </c>
      <c r="G377" s="105" t="str">
        <f>IFERROR(VLOOKUP($A377,'HPI Partial'!$A$1:$F$347,2,FALSE),"-")</f>
        <v>-</v>
      </c>
      <c r="H377" s="105" t="str">
        <f>IFERROR(VLOOKUP($A377,'HPI Partial'!$A$1:$F$347,3,FALSE),"-")</f>
        <v>-</v>
      </c>
      <c r="I377" s="105" t="str">
        <f>IFERROR(VLOOKUP($A377,'HPI Partial'!$A$1:$F$347,4,FALSE),"-")</f>
        <v>-</v>
      </c>
      <c r="J377" s="105" t="str">
        <f>IFERROR(VLOOKUP($A377,'HPI Partial'!$A$1:$F$347,5,FALSE),"-")</f>
        <v>-</v>
      </c>
      <c r="K377" s="105" t="str">
        <f>IFERROR(VLOOKUP($A377,'HPI Partial'!$A$1:$F$347,6,FALSE),"-")</f>
        <v>-</v>
      </c>
    </row>
    <row r="378" spans="1:11" ht="15" customHeight="1" x14ac:dyDescent="0.2">
      <c r="A378" s="109">
        <v>43822</v>
      </c>
      <c r="B378" s="48">
        <v>21.98</v>
      </c>
      <c r="C378" s="48">
        <v>21.98</v>
      </c>
      <c r="D378" s="48">
        <v>20.89</v>
      </c>
      <c r="E378" s="48">
        <v>21.06</v>
      </c>
      <c r="F378" s="48">
        <v>432678</v>
      </c>
      <c r="G378" s="105" t="str">
        <f>IFERROR(VLOOKUP($A378,'HPI Partial'!$A$1:$F$347,2,FALSE),"-")</f>
        <v>-</v>
      </c>
      <c r="H378" s="105" t="str">
        <f>IFERROR(VLOOKUP($A378,'HPI Partial'!$A$1:$F$347,3,FALSE),"-")</f>
        <v>-</v>
      </c>
      <c r="I378" s="105" t="str">
        <f>IFERROR(VLOOKUP($A378,'HPI Partial'!$A$1:$F$347,4,FALSE),"-")</f>
        <v>-</v>
      </c>
      <c r="J378" s="105" t="str">
        <f>IFERROR(VLOOKUP($A378,'HPI Partial'!$A$1:$F$347,5,FALSE),"-")</f>
        <v>-</v>
      </c>
      <c r="K378" s="105" t="str">
        <f>IFERROR(VLOOKUP($A378,'HPI Partial'!$A$1:$F$347,6,FALSE),"-")</f>
        <v>-</v>
      </c>
    </row>
    <row r="379" spans="1:11" ht="15" customHeight="1" x14ac:dyDescent="0.2">
      <c r="A379" s="109">
        <v>43819</v>
      </c>
      <c r="B379" s="48">
        <v>22.21</v>
      </c>
      <c r="C379" s="48">
        <v>22.26</v>
      </c>
      <c r="D379" s="48">
        <v>21.85</v>
      </c>
      <c r="E379" s="48">
        <v>21.88</v>
      </c>
      <c r="F379" s="48">
        <v>425582</v>
      </c>
      <c r="G379" s="105" t="str">
        <f>IFERROR(VLOOKUP($A379,'HPI Partial'!$A$1:$F$347,2,FALSE),"-")</f>
        <v>-</v>
      </c>
      <c r="H379" s="105" t="str">
        <f>IFERROR(VLOOKUP($A379,'HPI Partial'!$A$1:$F$347,3,FALSE),"-")</f>
        <v>-</v>
      </c>
      <c r="I379" s="105" t="str">
        <f>IFERROR(VLOOKUP($A379,'HPI Partial'!$A$1:$F$347,4,FALSE),"-")</f>
        <v>-</v>
      </c>
      <c r="J379" s="105" t="str">
        <f>IFERROR(VLOOKUP($A379,'HPI Partial'!$A$1:$F$347,5,FALSE),"-")</f>
        <v>-</v>
      </c>
      <c r="K379" s="105" t="str">
        <f>IFERROR(VLOOKUP($A379,'HPI Partial'!$A$1:$F$347,6,FALSE),"-")</f>
        <v>-</v>
      </c>
    </row>
    <row r="380" spans="1:11" ht="15" customHeight="1" x14ac:dyDescent="0.2">
      <c r="A380" s="109">
        <v>43818</v>
      </c>
      <c r="B380" s="48">
        <v>22.14</v>
      </c>
      <c r="C380" s="48">
        <v>22.16</v>
      </c>
      <c r="D380" s="48">
        <v>21.88</v>
      </c>
      <c r="E380" s="48">
        <v>22.07</v>
      </c>
      <c r="F380" s="48">
        <v>329285</v>
      </c>
      <c r="G380" s="105" t="str">
        <f>IFERROR(VLOOKUP($A380,'HPI Partial'!$A$1:$F$347,2,FALSE),"-")</f>
        <v>-</v>
      </c>
      <c r="H380" s="105" t="str">
        <f>IFERROR(VLOOKUP($A380,'HPI Partial'!$A$1:$F$347,3,FALSE),"-")</f>
        <v>-</v>
      </c>
      <c r="I380" s="105" t="str">
        <f>IFERROR(VLOOKUP($A380,'HPI Partial'!$A$1:$F$347,4,FALSE),"-")</f>
        <v>-</v>
      </c>
      <c r="J380" s="105" t="str">
        <f>IFERROR(VLOOKUP($A380,'HPI Partial'!$A$1:$F$347,5,FALSE),"-")</f>
        <v>-</v>
      </c>
      <c r="K380" s="105" t="str">
        <f>IFERROR(VLOOKUP($A380,'HPI Partial'!$A$1:$F$347,6,FALSE),"-")</f>
        <v>-</v>
      </c>
    </row>
    <row r="381" spans="1:11" ht="15" customHeight="1" x14ac:dyDescent="0.2">
      <c r="A381" s="109">
        <v>43817</v>
      </c>
      <c r="B381" s="48">
        <v>22.28</v>
      </c>
      <c r="C381" s="48">
        <v>22.35</v>
      </c>
      <c r="D381" s="48">
        <v>22.13</v>
      </c>
      <c r="E381" s="48">
        <v>22.16</v>
      </c>
      <c r="F381" s="48">
        <v>254891</v>
      </c>
      <c r="G381" s="105" t="str">
        <f>IFERROR(VLOOKUP($A381,'HPI Partial'!$A$1:$F$347,2,FALSE),"-")</f>
        <v>-</v>
      </c>
      <c r="H381" s="105" t="str">
        <f>IFERROR(VLOOKUP($A381,'HPI Partial'!$A$1:$F$347,3,FALSE),"-")</f>
        <v>-</v>
      </c>
      <c r="I381" s="105" t="str">
        <f>IFERROR(VLOOKUP($A381,'HPI Partial'!$A$1:$F$347,4,FALSE),"-")</f>
        <v>-</v>
      </c>
      <c r="J381" s="105" t="str">
        <f>IFERROR(VLOOKUP($A381,'HPI Partial'!$A$1:$F$347,5,FALSE),"-")</f>
        <v>-</v>
      </c>
      <c r="K381" s="105" t="str">
        <f>IFERROR(VLOOKUP($A381,'HPI Partial'!$A$1:$F$347,6,FALSE),"-")</f>
        <v>-</v>
      </c>
    </row>
    <row r="382" spans="1:11" ht="15" customHeight="1" x14ac:dyDescent="0.2">
      <c r="A382" s="109">
        <v>43816</v>
      </c>
      <c r="B382" s="48">
        <v>22.02</v>
      </c>
      <c r="C382" s="48">
        <v>22.35</v>
      </c>
      <c r="D382" s="48">
        <v>21.96</v>
      </c>
      <c r="E382" s="48">
        <v>22.29</v>
      </c>
      <c r="F382" s="48">
        <v>357408</v>
      </c>
      <c r="G382" s="105" t="str">
        <f>IFERROR(VLOOKUP($A382,'HPI Partial'!$A$1:$F$347,2,FALSE),"-")</f>
        <v>-</v>
      </c>
      <c r="H382" s="105" t="str">
        <f>IFERROR(VLOOKUP($A382,'HPI Partial'!$A$1:$F$347,3,FALSE),"-")</f>
        <v>-</v>
      </c>
      <c r="I382" s="105" t="str">
        <f>IFERROR(VLOOKUP($A382,'HPI Partial'!$A$1:$F$347,4,FALSE),"-")</f>
        <v>-</v>
      </c>
      <c r="J382" s="105" t="str">
        <f>IFERROR(VLOOKUP($A382,'HPI Partial'!$A$1:$F$347,5,FALSE),"-")</f>
        <v>-</v>
      </c>
      <c r="K382" s="105" t="str">
        <f>IFERROR(VLOOKUP($A382,'HPI Partial'!$A$1:$F$347,6,FALSE),"-")</f>
        <v>-</v>
      </c>
    </row>
    <row r="383" spans="1:11" ht="15" customHeight="1" x14ac:dyDescent="0.2">
      <c r="A383" s="109">
        <v>43815</v>
      </c>
      <c r="B383" s="48">
        <v>22.1</v>
      </c>
      <c r="C383" s="48">
        <v>22.33</v>
      </c>
      <c r="D383" s="48">
        <v>22</v>
      </c>
      <c r="E383" s="48">
        <v>22.06</v>
      </c>
      <c r="F383" s="48">
        <v>214981</v>
      </c>
      <c r="G383" s="105" t="str">
        <f>IFERROR(VLOOKUP($A383,'HPI Partial'!$A$1:$F$347,2,FALSE),"-")</f>
        <v>-</v>
      </c>
      <c r="H383" s="105" t="str">
        <f>IFERROR(VLOOKUP($A383,'HPI Partial'!$A$1:$F$347,3,FALSE),"-")</f>
        <v>-</v>
      </c>
      <c r="I383" s="105" t="str">
        <f>IFERROR(VLOOKUP($A383,'HPI Partial'!$A$1:$F$347,4,FALSE),"-")</f>
        <v>-</v>
      </c>
      <c r="J383" s="105" t="str">
        <f>IFERROR(VLOOKUP($A383,'HPI Partial'!$A$1:$F$347,5,FALSE),"-")</f>
        <v>-</v>
      </c>
      <c r="K383" s="105" t="str">
        <f>IFERROR(VLOOKUP($A383,'HPI Partial'!$A$1:$F$347,6,FALSE),"-")</f>
        <v>-</v>
      </c>
    </row>
    <row r="384" spans="1:11" ht="15" customHeight="1" x14ac:dyDescent="0.2">
      <c r="A384" s="109">
        <v>43812</v>
      </c>
      <c r="B384" s="48">
        <v>21.67</v>
      </c>
      <c r="C384" s="48">
        <v>21.93</v>
      </c>
      <c r="D384" s="48">
        <v>21.53</v>
      </c>
      <c r="E384" s="48">
        <v>21.92</v>
      </c>
      <c r="F384" s="48">
        <v>217039</v>
      </c>
      <c r="G384" s="105" t="str">
        <f>IFERROR(VLOOKUP($A384,'HPI Partial'!$A$1:$F$347,2,FALSE),"-")</f>
        <v>-</v>
      </c>
      <c r="H384" s="105" t="str">
        <f>IFERROR(VLOOKUP($A384,'HPI Partial'!$A$1:$F$347,3,FALSE),"-")</f>
        <v>-</v>
      </c>
      <c r="I384" s="105" t="str">
        <f>IFERROR(VLOOKUP($A384,'HPI Partial'!$A$1:$F$347,4,FALSE),"-")</f>
        <v>-</v>
      </c>
      <c r="J384" s="105" t="str">
        <f>IFERROR(VLOOKUP($A384,'HPI Partial'!$A$1:$F$347,5,FALSE),"-")</f>
        <v>-</v>
      </c>
      <c r="K384" s="105" t="str">
        <f>IFERROR(VLOOKUP($A384,'HPI Partial'!$A$1:$F$347,6,FALSE),"-")</f>
        <v>-</v>
      </c>
    </row>
    <row r="385" spans="1:11" ht="15" customHeight="1" x14ac:dyDescent="0.2">
      <c r="A385" s="109">
        <v>43811</v>
      </c>
      <c r="B385" s="48">
        <v>21.36</v>
      </c>
      <c r="C385" s="48">
        <v>21.75</v>
      </c>
      <c r="D385" s="48">
        <v>21.36</v>
      </c>
      <c r="E385" s="48">
        <v>21.67</v>
      </c>
      <c r="F385" s="48">
        <v>371769</v>
      </c>
      <c r="G385" s="105" t="str">
        <f>IFERROR(VLOOKUP($A385,'HPI Partial'!$A$1:$F$347,2,FALSE),"-")</f>
        <v>-</v>
      </c>
      <c r="H385" s="105" t="str">
        <f>IFERROR(VLOOKUP($A385,'HPI Partial'!$A$1:$F$347,3,FALSE),"-")</f>
        <v>-</v>
      </c>
      <c r="I385" s="105" t="str">
        <f>IFERROR(VLOOKUP($A385,'HPI Partial'!$A$1:$F$347,4,FALSE),"-")</f>
        <v>-</v>
      </c>
      <c r="J385" s="105" t="str">
        <f>IFERROR(VLOOKUP($A385,'HPI Partial'!$A$1:$F$347,5,FALSE),"-")</f>
        <v>-</v>
      </c>
      <c r="K385" s="105" t="str">
        <f>IFERROR(VLOOKUP($A385,'HPI Partial'!$A$1:$F$347,6,FALSE),"-")</f>
        <v>-</v>
      </c>
    </row>
    <row r="386" spans="1:11" ht="15" customHeight="1" x14ac:dyDescent="0.2">
      <c r="A386" s="109">
        <v>43810</v>
      </c>
      <c r="B386" s="48">
        <v>21.44</v>
      </c>
      <c r="C386" s="48">
        <v>21.62</v>
      </c>
      <c r="D386" s="48">
        <v>21.25</v>
      </c>
      <c r="E386" s="48">
        <v>21.48</v>
      </c>
      <c r="F386" s="48">
        <v>144039</v>
      </c>
      <c r="G386" s="105" t="str">
        <f>IFERROR(VLOOKUP($A386,'HPI Partial'!$A$1:$F$347,2,FALSE),"-")</f>
        <v>-</v>
      </c>
      <c r="H386" s="105" t="str">
        <f>IFERROR(VLOOKUP($A386,'HPI Partial'!$A$1:$F$347,3,FALSE),"-")</f>
        <v>-</v>
      </c>
      <c r="I386" s="105" t="str">
        <f>IFERROR(VLOOKUP($A386,'HPI Partial'!$A$1:$F$347,4,FALSE),"-")</f>
        <v>-</v>
      </c>
      <c r="J386" s="105" t="str">
        <f>IFERROR(VLOOKUP($A386,'HPI Partial'!$A$1:$F$347,5,FALSE),"-")</f>
        <v>-</v>
      </c>
      <c r="K386" s="105" t="str">
        <f>IFERROR(VLOOKUP($A386,'HPI Partial'!$A$1:$F$347,6,FALSE),"-")</f>
        <v>-</v>
      </c>
    </row>
    <row r="387" spans="1:11" ht="15" customHeight="1" x14ac:dyDescent="0.2">
      <c r="A387" s="109">
        <v>43809</v>
      </c>
      <c r="B387" s="48">
        <v>21.6</v>
      </c>
      <c r="C387" s="48">
        <v>21.74</v>
      </c>
      <c r="D387" s="48">
        <v>21.405000000000001</v>
      </c>
      <c r="E387" s="48">
        <v>21.49</v>
      </c>
      <c r="F387" s="48">
        <v>160388</v>
      </c>
      <c r="G387" s="105" t="str">
        <f>IFERROR(VLOOKUP($A387,'HPI Partial'!$A$1:$F$347,2,FALSE),"-")</f>
        <v>-</v>
      </c>
      <c r="H387" s="105" t="str">
        <f>IFERROR(VLOOKUP($A387,'HPI Partial'!$A$1:$F$347,3,FALSE),"-")</f>
        <v>-</v>
      </c>
      <c r="I387" s="105" t="str">
        <f>IFERROR(VLOOKUP($A387,'HPI Partial'!$A$1:$F$347,4,FALSE),"-")</f>
        <v>-</v>
      </c>
      <c r="J387" s="105" t="str">
        <f>IFERROR(VLOOKUP($A387,'HPI Partial'!$A$1:$F$347,5,FALSE),"-")</f>
        <v>-</v>
      </c>
      <c r="K387" s="105" t="str">
        <f>IFERROR(VLOOKUP($A387,'HPI Partial'!$A$1:$F$347,6,FALSE),"-")</f>
        <v>-</v>
      </c>
    </row>
    <row r="388" spans="1:11" ht="15" customHeight="1" x14ac:dyDescent="0.2">
      <c r="A388" s="109">
        <v>43808</v>
      </c>
      <c r="B388" s="48">
        <v>21.8</v>
      </c>
      <c r="C388" s="48">
        <v>21.875</v>
      </c>
      <c r="D388" s="48">
        <v>21.6</v>
      </c>
      <c r="E388" s="48">
        <v>21.62</v>
      </c>
      <c r="F388" s="48">
        <v>182157</v>
      </c>
      <c r="G388" s="105" t="str">
        <f>IFERROR(VLOOKUP($A388,'HPI Partial'!$A$1:$F$347,2,FALSE),"-")</f>
        <v>-</v>
      </c>
      <c r="H388" s="105" t="str">
        <f>IFERROR(VLOOKUP($A388,'HPI Partial'!$A$1:$F$347,3,FALSE),"-")</f>
        <v>-</v>
      </c>
      <c r="I388" s="105" t="str">
        <f>IFERROR(VLOOKUP($A388,'HPI Partial'!$A$1:$F$347,4,FALSE),"-")</f>
        <v>-</v>
      </c>
      <c r="J388" s="105" t="str">
        <f>IFERROR(VLOOKUP($A388,'HPI Partial'!$A$1:$F$347,5,FALSE),"-")</f>
        <v>-</v>
      </c>
      <c r="K388" s="105" t="str">
        <f>IFERROR(VLOOKUP($A388,'HPI Partial'!$A$1:$F$347,6,FALSE),"-")</f>
        <v>-</v>
      </c>
    </row>
    <row r="389" spans="1:11" ht="15" customHeight="1" x14ac:dyDescent="0.2">
      <c r="A389" s="109">
        <v>43805</v>
      </c>
      <c r="B389" s="48">
        <v>21.7</v>
      </c>
      <c r="C389" s="48">
        <v>21.91</v>
      </c>
      <c r="D389" s="48">
        <v>21.7</v>
      </c>
      <c r="E389" s="48">
        <v>21.84</v>
      </c>
      <c r="F389" s="48">
        <v>209695</v>
      </c>
      <c r="G389" s="105" t="str">
        <f>IFERROR(VLOOKUP($A389,'HPI Partial'!$A$1:$F$347,2,FALSE),"-")</f>
        <v>-</v>
      </c>
      <c r="H389" s="105" t="str">
        <f>IFERROR(VLOOKUP($A389,'HPI Partial'!$A$1:$F$347,3,FALSE),"-")</f>
        <v>-</v>
      </c>
      <c r="I389" s="105" t="str">
        <f>IFERROR(VLOOKUP($A389,'HPI Partial'!$A$1:$F$347,4,FALSE),"-")</f>
        <v>-</v>
      </c>
      <c r="J389" s="105" t="str">
        <f>IFERROR(VLOOKUP($A389,'HPI Partial'!$A$1:$F$347,5,FALSE),"-")</f>
        <v>-</v>
      </c>
      <c r="K389" s="105" t="str">
        <f>IFERROR(VLOOKUP($A389,'HPI Partial'!$A$1:$F$347,6,FALSE),"-")</f>
        <v>-</v>
      </c>
    </row>
    <row r="390" spans="1:11" ht="15" customHeight="1" x14ac:dyDescent="0.2">
      <c r="A390" s="109">
        <v>43804</v>
      </c>
      <c r="B390" s="48">
        <v>21.65</v>
      </c>
      <c r="C390" s="48">
        <v>21.72</v>
      </c>
      <c r="D390" s="48">
        <v>21.38</v>
      </c>
      <c r="E390" s="48">
        <v>21.55</v>
      </c>
      <c r="F390" s="48">
        <v>172871</v>
      </c>
      <c r="G390" s="105" t="str">
        <f>IFERROR(VLOOKUP($A390,'HPI Partial'!$A$1:$F$347,2,FALSE),"-")</f>
        <v>-</v>
      </c>
      <c r="H390" s="105" t="str">
        <f>IFERROR(VLOOKUP($A390,'HPI Partial'!$A$1:$F$347,3,FALSE),"-")</f>
        <v>-</v>
      </c>
      <c r="I390" s="105" t="str">
        <f>IFERROR(VLOOKUP($A390,'HPI Partial'!$A$1:$F$347,4,FALSE),"-")</f>
        <v>-</v>
      </c>
      <c r="J390" s="105" t="str">
        <f>IFERROR(VLOOKUP($A390,'HPI Partial'!$A$1:$F$347,5,FALSE),"-")</f>
        <v>-</v>
      </c>
      <c r="K390" s="105" t="str">
        <f>IFERROR(VLOOKUP($A390,'HPI Partial'!$A$1:$F$347,6,FALSE),"-")</f>
        <v>-</v>
      </c>
    </row>
    <row r="391" spans="1:11" ht="15" customHeight="1" x14ac:dyDescent="0.2">
      <c r="A391" s="109">
        <v>43803</v>
      </c>
      <c r="B391" s="48">
        <v>21.29</v>
      </c>
      <c r="C391" s="48">
        <v>21.68</v>
      </c>
      <c r="D391" s="48">
        <v>21.19</v>
      </c>
      <c r="E391" s="48">
        <v>21.44</v>
      </c>
      <c r="F391" s="48">
        <v>219767</v>
      </c>
      <c r="G391" s="105" t="str">
        <f>IFERROR(VLOOKUP($A391,'HPI Partial'!$A$1:$F$347,2,FALSE),"-")</f>
        <v>-</v>
      </c>
      <c r="H391" s="105" t="str">
        <f>IFERROR(VLOOKUP($A391,'HPI Partial'!$A$1:$F$347,3,FALSE),"-")</f>
        <v>-</v>
      </c>
      <c r="I391" s="105" t="str">
        <f>IFERROR(VLOOKUP($A391,'HPI Partial'!$A$1:$F$347,4,FALSE),"-")</f>
        <v>-</v>
      </c>
      <c r="J391" s="105" t="str">
        <f>IFERROR(VLOOKUP($A391,'HPI Partial'!$A$1:$F$347,5,FALSE),"-")</f>
        <v>-</v>
      </c>
      <c r="K391" s="105" t="str">
        <f>IFERROR(VLOOKUP($A391,'HPI Partial'!$A$1:$F$347,6,FALSE),"-")</f>
        <v>-</v>
      </c>
    </row>
    <row r="392" spans="1:11" ht="15" customHeight="1" x14ac:dyDescent="0.2">
      <c r="A392" s="109">
        <v>43802</v>
      </c>
      <c r="B392" s="48">
        <v>21.21</v>
      </c>
      <c r="C392" s="48">
        <v>21.24</v>
      </c>
      <c r="D392" s="48">
        <v>20.95</v>
      </c>
      <c r="E392" s="48">
        <v>21.2</v>
      </c>
      <c r="F392" s="48">
        <v>158830</v>
      </c>
      <c r="G392" s="105" t="str">
        <f>IFERROR(VLOOKUP($A392,'HPI Partial'!$A$1:$F$347,2,FALSE),"-")</f>
        <v>-</v>
      </c>
      <c r="H392" s="105" t="str">
        <f>IFERROR(VLOOKUP($A392,'HPI Partial'!$A$1:$F$347,3,FALSE),"-")</f>
        <v>-</v>
      </c>
      <c r="I392" s="105" t="str">
        <f>IFERROR(VLOOKUP($A392,'HPI Partial'!$A$1:$F$347,4,FALSE),"-")</f>
        <v>-</v>
      </c>
      <c r="J392" s="105" t="str">
        <f>IFERROR(VLOOKUP($A392,'HPI Partial'!$A$1:$F$347,5,FALSE),"-")</f>
        <v>-</v>
      </c>
      <c r="K392" s="105" t="str">
        <f>IFERROR(VLOOKUP($A392,'HPI Partial'!$A$1:$F$347,6,FALSE),"-")</f>
        <v>-</v>
      </c>
    </row>
    <row r="393" spans="1:11" ht="15" customHeight="1" x14ac:dyDescent="0.2">
      <c r="A393" s="109">
        <v>43801</v>
      </c>
      <c r="B393" s="48">
        <v>21.56</v>
      </c>
      <c r="C393" s="48">
        <v>21.67</v>
      </c>
      <c r="D393" s="48">
        <v>21.13</v>
      </c>
      <c r="E393" s="48">
        <v>21.32</v>
      </c>
      <c r="F393" s="48">
        <v>289283</v>
      </c>
      <c r="G393" s="105" t="str">
        <f>IFERROR(VLOOKUP($A393,'HPI Partial'!$A$1:$F$347,2,FALSE),"-")</f>
        <v>-</v>
      </c>
      <c r="H393" s="105" t="str">
        <f>IFERROR(VLOOKUP($A393,'HPI Partial'!$A$1:$F$347,3,FALSE),"-")</f>
        <v>-</v>
      </c>
      <c r="I393" s="105" t="str">
        <f>IFERROR(VLOOKUP($A393,'HPI Partial'!$A$1:$F$347,4,FALSE),"-")</f>
        <v>-</v>
      </c>
      <c r="J393" s="105" t="str">
        <f>IFERROR(VLOOKUP($A393,'HPI Partial'!$A$1:$F$347,5,FALSE),"-")</f>
        <v>-</v>
      </c>
      <c r="K393" s="105" t="str">
        <f>IFERROR(VLOOKUP($A393,'HPI Partial'!$A$1:$F$347,6,FALSE),"-")</f>
        <v>-</v>
      </c>
    </row>
    <row r="394" spans="1:11" ht="15" customHeight="1" x14ac:dyDescent="0.2">
      <c r="A394" s="109">
        <v>43798</v>
      </c>
      <c r="B394" s="48">
        <v>21.65</v>
      </c>
      <c r="C394" s="48">
        <v>21.7</v>
      </c>
      <c r="D394" s="48">
        <v>21.42</v>
      </c>
      <c r="E394" s="48">
        <v>21.5</v>
      </c>
      <c r="F394" s="48">
        <v>68672</v>
      </c>
      <c r="G394" s="105" t="str">
        <f>IFERROR(VLOOKUP($A394,'HPI Partial'!$A$1:$F$347,2,FALSE),"-")</f>
        <v>-</v>
      </c>
      <c r="H394" s="105" t="str">
        <f>IFERROR(VLOOKUP($A394,'HPI Partial'!$A$1:$F$347,3,FALSE),"-")</f>
        <v>-</v>
      </c>
      <c r="I394" s="105" t="str">
        <f>IFERROR(VLOOKUP($A394,'HPI Partial'!$A$1:$F$347,4,FALSE),"-")</f>
        <v>-</v>
      </c>
      <c r="J394" s="105" t="str">
        <f>IFERROR(VLOOKUP($A394,'HPI Partial'!$A$1:$F$347,5,FALSE),"-")</f>
        <v>-</v>
      </c>
      <c r="K394" s="105" t="str">
        <f>IFERROR(VLOOKUP($A394,'HPI Partial'!$A$1:$F$347,6,FALSE),"-")</f>
        <v>-</v>
      </c>
    </row>
    <row r="395" spans="1:11" ht="15" customHeight="1" x14ac:dyDescent="0.2">
      <c r="A395" s="109">
        <v>43796</v>
      </c>
      <c r="B395" s="48">
        <v>21.55</v>
      </c>
      <c r="C395" s="48">
        <v>21.924099999999999</v>
      </c>
      <c r="D395" s="48">
        <v>21.3432</v>
      </c>
      <c r="E395" s="48">
        <v>21.77</v>
      </c>
      <c r="F395" s="48">
        <v>167237</v>
      </c>
      <c r="G395" s="105" t="str">
        <f>IFERROR(VLOOKUP($A395,'HPI Partial'!$A$1:$F$347,2,FALSE),"-")</f>
        <v>-</v>
      </c>
      <c r="H395" s="105" t="str">
        <f>IFERROR(VLOOKUP($A395,'HPI Partial'!$A$1:$F$347,3,FALSE),"-")</f>
        <v>-</v>
      </c>
      <c r="I395" s="105" t="str">
        <f>IFERROR(VLOOKUP($A395,'HPI Partial'!$A$1:$F$347,4,FALSE),"-")</f>
        <v>-</v>
      </c>
      <c r="J395" s="105" t="str">
        <f>IFERROR(VLOOKUP($A395,'HPI Partial'!$A$1:$F$347,5,FALSE),"-")</f>
        <v>-</v>
      </c>
      <c r="K395" s="105" t="str">
        <f>IFERROR(VLOOKUP($A395,'HPI Partial'!$A$1:$F$347,6,FALSE),"-")</f>
        <v>-</v>
      </c>
    </row>
    <row r="396" spans="1:11" ht="15" customHeight="1" x14ac:dyDescent="0.2">
      <c r="A396" s="109">
        <v>43795</v>
      </c>
      <c r="B396" s="48">
        <v>21.4</v>
      </c>
      <c r="C396" s="48">
        <v>21.79</v>
      </c>
      <c r="D396" s="48">
        <v>21.35</v>
      </c>
      <c r="E396" s="48">
        <v>21.4</v>
      </c>
      <c r="F396" s="48">
        <v>371849</v>
      </c>
      <c r="G396" s="105" t="str">
        <f>IFERROR(VLOOKUP($A396,'HPI Partial'!$A$1:$F$347,2,FALSE),"-")</f>
        <v>-</v>
      </c>
      <c r="H396" s="105" t="str">
        <f>IFERROR(VLOOKUP($A396,'HPI Partial'!$A$1:$F$347,3,FALSE),"-")</f>
        <v>-</v>
      </c>
      <c r="I396" s="105" t="str">
        <f>IFERROR(VLOOKUP($A396,'HPI Partial'!$A$1:$F$347,4,FALSE),"-")</f>
        <v>-</v>
      </c>
      <c r="J396" s="105" t="str">
        <f>IFERROR(VLOOKUP($A396,'HPI Partial'!$A$1:$F$347,5,FALSE),"-")</f>
        <v>-</v>
      </c>
      <c r="K396" s="105" t="str">
        <f>IFERROR(VLOOKUP($A396,'HPI Partial'!$A$1:$F$347,6,FALSE),"-")</f>
        <v>-</v>
      </c>
    </row>
    <row r="397" spans="1:11" ht="15" customHeight="1" x14ac:dyDescent="0.2">
      <c r="A397" s="109">
        <v>43794</v>
      </c>
      <c r="B397" s="48">
        <v>21.4</v>
      </c>
      <c r="C397" s="48">
        <v>21.89</v>
      </c>
      <c r="D397" s="48">
        <v>21.385000000000002</v>
      </c>
      <c r="E397" s="48">
        <v>21.5</v>
      </c>
      <c r="F397" s="48">
        <v>261861</v>
      </c>
      <c r="G397" s="105" t="str">
        <f>IFERROR(VLOOKUP($A397,'HPI Partial'!$A$1:$F$347,2,FALSE),"-")</f>
        <v>-</v>
      </c>
      <c r="H397" s="105" t="str">
        <f>IFERROR(VLOOKUP($A397,'HPI Partial'!$A$1:$F$347,3,FALSE),"-")</f>
        <v>-</v>
      </c>
      <c r="I397" s="105" t="str">
        <f>IFERROR(VLOOKUP($A397,'HPI Partial'!$A$1:$F$347,4,FALSE),"-")</f>
        <v>-</v>
      </c>
      <c r="J397" s="105" t="str">
        <f>IFERROR(VLOOKUP($A397,'HPI Partial'!$A$1:$F$347,5,FALSE),"-")</f>
        <v>-</v>
      </c>
      <c r="K397" s="105" t="str">
        <f>IFERROR(VLOOKUP($A397,'HPI Partial'!$A$1:$F$347,6,FALSE),"-")</f>
        <v>-</v>
      </c>
    </row>
    <row r="398" spans="1:11" ht="15" customHeight="1" x14ac:dyDescent="0.2">
      <c r="A398" s="109">
        <v>43791</v>
      </c>
      <c r="B398" s="48">
        <v>21.43</v>
      </c>
      <c r="C398" s="48">
        <v>21.582000000000001</v>
      </c>
      <c r="D398" s="48">
        <v>20.55</v>
      </c>
      <c r="E398" s="48">
        <v>21.3</v>
      </c>
      <c r="F398" s="48">
        <v>269298</v>
      </c>
      <c r="G398" s="105" t="str">
        <f>IFERROR(VLOOKUP($A398,'HPI Partial'!$A$1:$F$347,2,FALSE),"-")</f>
        <v>-</v>
      </c>
      <c r="H398" s="105" t="str">
        <f>IFERROR(VLOOKUP($A398,'HPI Partial'!$A$1:$F$347,3,FALSE),"-")</f>
        <v>-</v>
      </c>
      <c r="I398" s="105" t="str">
        <f>IFERROR(VLOOKUP($A398,'HPI Partial'!$A$1:$F$347,4,FALSE),"-")</f>
        <v>-</v>
      </c>
      <c r="J398" s="105" t="str">
        <f>IFERROR(VLOOKUP($A398,'HPI Partial'!$A$1:$F$347,5,FALSE),"-")</f>
        <v>-</v>
      </c>
      <c r="K398" s="105" t="str">
        <f>IFERROR(VLOOKUP($A398,'HPI Partial'!$A$1:$F$347,6,FALSE),"-")</f>
        <v>-</v>
      </c>
    </row>
    <row r="399" spans="1:11" ht="15" customHeight="1" x14ac:dyDescent="0.2">
      <c r="A399" s="109">
        <v>43790</v>
      </c>
      <c r="B399" s="48">
        <v>21.73</v>
      </c>
      <c r="C399" s="48">
        <v>21.77</v>
      </c>
      <c r="D399" s="48">
        <v>21.49</v>
      </c>
      <c r="E399" s="48">
        <v>21.51</v>
      </c>
      <c r="F399" s="48">
        <v>289864</v>
      </c>
      <c r="G399" s="105" t="str">
        <f>IFERROR(VLOOKUP($A399,'HPI Partial'!$A$1:$F$347,2,FALSE),"-")</f>
        <v>-</v>
      </c>
      <c r="H399" s="105" t="str">
        <f>IFERROR(VLOOKUP($A399,'HPI Partial'!$A$1:$F$347,3,FALSE),"-")</f>
        <v>-</v>
      </c>
      <c r="I399" s="105" t="str">
        <f>IFERROR(VLOOKUP($A399,'HPI Partial'!$A$1:$F$347,4,FALSE),"-")</f>
        <v>-</v>
      </c>
      <c r="J399" s="105" t="str">
        <f>IFERROR(VLOOKUP($A399,'HPI Partial'!$A$1:$F$347,5,FALSE),"-")</f>
        <v>-</v>
      </c>
      <c r="K399" s="105" t="str">
        <f>IFERROR(VLOOKUP($A399,'HPI Partial'!$A$1:$F$347,6,FALSE),"-")</f>
        <v>-</v>
      </c>
    </row>
    <row r="400" spans="1:11" ht="15" customHeight="1" x14ac:dyDescent="0.2">
      <c r="A400" s="109">
        <v>43789</v>
      </c>
      <c r="B400" s="48">
        <v>21.51</v>
      </c>
      <c r="C400" s="48">
        <v>21.91</v>
      </c>
      <c r="D400" s="48">
        <v>21.5</v>
      </c>
      <c r="E400" s="48">
        <v>21.63</v>
      </c>
      <c r="F400" s="48">
        <v>316905</v>
      </c>
      <c r="G400" s="105" t="str">
        <f>IFERROR(VLOOKUP($A400,'HPI Partial'!$A$1:$F$347,2,FALSE),"-")</f>
        <v>-</v>
      </c>
      <c r="H400" s="105" t="str">
        <f>IFERROR(VLOOKUP($A400,'HPI Partial'!$A$1:$F$347,3,FALSE),"-")</f>
        <v>-</v>
      </c>
      <c r="I400" s="105" t="str">
        <f>IFERROR(VLOOKUP($A400,'HPI Partial'!$A$1:$F$347,4,FALSE),"-")</f>
        <v>-</v>
      </c>
      <c r="J400" s="105" t="str">
        <f>IFERROR(VLOOKUP($A400,'HPI Partial'!$A$1:$F$347,5,FALSE),"-")</f>
        <v>-</v>
      </c>
      <c r="K400" s="105" t="str">
        <f>IFERROR(VLOOKUP($A400,'HPI Partial'!$A$1:$F$347,6,FALSE),"-")</f>
        <v>-</v>
      </c>
    </row>
    <row r="401" spans="1:11" ht="15" customHeight="1" x14ac:dyDescent="0.2">
      <c r="A401" s="109">
        <v>43788</v>
      </c>
      <c r="B401" s="48">
        <v>21.58</v>
      </c>
      <c r="C401" s="48">
        <v>21.85</v>
      </c>
      <c r="D401" s="48">
        <v>21.15</v>
      </c>
      <c r="E401" s="48">
        <v>21.5</v>
      </c>
      <c r="F401" s="48">
        <v>421348</v>
      </c>
      <c r="G401" s="105" t="str">
        <f>IFERROR(VLOOKUP($A401,'HPI Partial'!$A$1:$F$347,2,FALSE),"-")</f>
        <v>-</v>
      </c>
      <c r="H401" s="105" t="str">
        <f>IFERROR(VLOOKUP($A401,'HPI Partial'!$A$1:$F$347,3,FALSE),"-")</f>
        <v>-</v>
      </c>
      <c r="I401" s="105" t="str">
        <f>IFERROR(VLOOKUP($A401,'HPI Partial'!$A$1:$F$347,4,FALSE),"-")</f>
        <v>-</v>
      </c>
      <c r="J401" s="105" t="str">
        <f>IFERROR(VLOOKUP($A401,'HPI Partial'!$A$1:$F$347,5,FALSE),"-")</f>
        <v>-</v>
      </c>
      <c r="K401" s="105" t="str">
        <f>IFERROR(VLOOKUP($A401,'HPI Partial'!$A$1:$F$347,6,FALSE),"-")</f>
        <v>-</v>
      </c>
    </row>
    <row r="402" spans="1:11" ht="15" customHeight="1" x14ac:dyDescent="0.2">
      <c r="A402" s="109">
        <v>43787</v>
      </c>
      <c r="B402" s="48">
        <v>20.93</v>
      </c>
      <c r="C402" s="48">
        <v>21.06</v>
      </c>
      <c r="D402" s="48">
        <v>20.73</v>
      </c>
      <c r="E402" s="48">
        <v>20.87</v>
      </c>
      <c r="F402" s="48">
        <v>176624</v>
      </c>
      <c r="G402" s="105" t="str">
        <f>IFERROR(VLOOKUP($A402,'HPI Partial'!$A$1:$F$347,2,FALSE),"-")</f>
        <v>-</v>
      </c>
      <c r="H402" s="105" t="str">
        <f>IFERROR(VLOOKUP($A402,'HPI Partial'!$A$1:$F$347,3,FALSE),"-")</f>
        <v>-</v>
      </c>
      <c r="I402" s="105" t="str">
        <f>IFERROR(VLOOKUP($A402,'HPI Partial'!$A$1:$F$347,4,FALSE),"-")</f>
        <v>-</v>
      </c>
      <c r="J402" s="105" t="str">
        <f>IFERROR(VLOOKUP($A402,'HPI Partial'!$A$1:$F$347,5,FALSE),"-")</f>
        <v>-</v>
      </c>
      <c r="K402" s="105" t="str">
        <f>IFERROR(VLOOKUP($A402,'HPI Partial'!$A$1:$F$347,6,FALSE),"-")</f>
        <v>-</v>
      </c>
    </row>
    <row r="403" spans="1:11" ht="15" customHeight="1" x14ac:dyDescent="0.2">
      <c r="A403" s="109">
        <v>43784</v>
      </c>
      <c r="B403" s="48">
        <v>21.01</v>
      </c>
      <c r="C403" s="48">
        <v>21.08</v>
      </c>
      <c r="D403" s="48">
        <v>20.66</v>
      </c>
      <c r="E403" s="48">
        <v>21.06</v>
      </c>
      <c r="F403" s="48">
        <v>196990</v>
      </c>
      <c r="G403" s="105" t="str">
        <f>IFERROR(VLOOKUP($A403,'HPI Partial'!$A$1:$F$347,2,FALSE),"-")</f>
        <v>-</v>
      </c>
      <c r="H403" s="105" t="str">
        <f>IFERROR(VLOOKUP($A403,'HPI Partial'!$A$1:$F$347,3,FALSE),"-")</f>
        <v>-</v>
      </c>
      <c r="I403" s="105" t="str">
        <f>IFERROR(VLOOKUP($A403,'HPI Partial'!$A$1:$F$347,4,FALSE),"-")</f>
        <v>-</v>
      </c>
      <c r="J403" s="105" t="str">
        <f>IFERROR(VLOOKUP($A403,'HPI Partial'!$A$1:$F$347,5,FALSE),"-")</f>
        <v>-</v>
      </c>
      <c r="K403" s="105" t="str">
        <f>IFERROR(VLOOKUP($A403,'HPI Partial'!$A$1:$F$347,6,FALSE),"-")</f>
        <v>-</v>
      </c>
    </row>
    <row r="404" spans="1:11" ht="15" customHeight="1" x14ac:dyDescent="0.2">
      <c r="A404" s="109">
        <v>43783</v>
      </c>
      <c r="B404" s="48">
        <v>21</v>
      </c>
      <c r="C404" s="48">
        <v>21.395</v>
      </c>
      <c r="D404" s="48">
        <v>20.97</v>
      </c>
      <c r="E404" s="48">
        <v>20.97</v>
      </c>
      <c r="F404" s="48">
        <v>132118</v>
      </c>
      <c r="G404" s="105" t="str">
        <f>IFERROR(VLOOKUP($A404,'HPI Partial'!$A$1:$F$347,2,FALSE),"-")</f>
        <v>-</v>
      </c>
      <c r="H404" s="105" t="str">
        <f>IFERROR(VLOOKUP($A404,'HPI Partial'!$A$1:$F$347,3,FALSE),"-")</f>
        <v>-</v>
      </c>
      <c r="I404" s="105" t="str">
        <f>IFERROR(VLOOKUP($A404,'HPI Partial'!$A$1:$F$347,4,FALSE),"-")</f>
        <v>-</v>
      </c>
      <c r="J404" s="105" t="str">
        <f>IFERROR(VLOOKUP($A404,'HPI Partial'!$A$1:$F$347,5,FALSE),"-")</f>
        <v>-</v>
      </c>
      <c r="K404" s="105" t="str">
        <f>IFERROR(VLOOKUP($A404,'HPI Partial'!$A$1:$F$347,6,FALSE),"-")</f>
        <v>-</v>
      </c>
    </row>
    <row r="405" spans="1:11" ht="15" customHeight="1" x14ac:dyDescent="0.2">
      <c r="A405" s="109">
        <v>43782</v>
      </c>
      <c r="B405" s="48">
        <v>21.09</v>
      </c>
      <c r="C405" s="48">
        <v>21.09</v>
      </c>
      <c r="D405" s="48">
        <v>20.71</v>
      </c>
      <c r="E405" s="48">
        <v>21.03</v>
      </c>
      <c r="F405" s="48">
        <v>254842</v>
      </c>
      <c r="G405" s="105" t="str">
        <f>IFERROR(VLOOKUP($A405,'HPI Partial'!$A$1:$F$347,2,FALSE),"-")</f>
        <v>-</v>
      </c>
      <c r="H405" s="105" t="str">
        <f>IFERROR(VLOOKUP($A405,'HPI Partial'!$A$1:$F$347,3,FALSE),"-")</f>
        <v>-</v>
      </c>
      <c r="I405" s="105" t="str">
        <f>IFERROR(VLOOKUP($A405,'HPI Partial'!$A$1:$F$347,4,FALSE),"-")</f>
        <v>-</v>
      </c>
      <c r="J405" s="105" t="str">
        <f>IFERROR(VLOOKUP($A405,'HPI Partial'!$A$1:$F$347,5,FALSE),"-")</f>
        <v>-</v>
      </c>
      <c r="K405" s="105" t="str">
        <f>IFERROR(VLOOKUP($A405,'HPI Partial'!$A$1:$F$347,6,FALSE),"-")</f>
        <v>-</v>
      </c>
    </row>
    <row r="406" spans="1:11" ht="15" customHeight="1" x14ac:dyDescent="0.2">
      <c r="A406" s="109">
        <v>43781</v>
      </c>
      <c r="B406" s="48">
        <v>21.86</v>
      </c>
      <c r="C406" s="48">
        <v>21.86</v>
      </c>
      <c r="D406" s="48">
        <v>21.23</v>
      </c>
      <c r="E406" s="48">
        <v>21.25</v>
      </c>
      <c r="F406" s="48">
        <v>214869</v>
      </c>
      <c r="G406" s="105" t="str">
        <f>IFERROR(VLOOKUP($A406,'HPI Partial'!$A$1:$F$347,2,FALSE),"-")</f>
        <v>-</v>
      </c>
      <c r="H406" s="105" t="str">
        <f>IFERROR(VLOOKUP($A406,'HPI Partial'!$A$1:$F$347,3,FALSE),"-")</f>
        <v>-</v>
      </c>
      <c r="I406" s="105" t="str">
        <f>IFERROR(VLOOKUP($A406,'HPI Partial'!$A$1:$F$347,4,FALSE),"-")</f>
        <v>-</v>
      </c>
      <c r="J406" s="105" t="str">
        <f>IFERROR(VLOOKUP($A406,'HPI Partial'!$A$1:$F$347,5,FALSE),"-")</f>
        <v>-</v>
      </c>
      <c r="K406" s="105" t="str">
        <f>IFERROR(VLOOKUP($A406,'HPI Partial'!$A$1:$F$347,6,FALSE),"-")</f>
        <v>-</v>
      </c>
    </row>
    <row r="407" spans="1:11" ht="15" customHeight="1" x14ac:dyDescent="0.2">
      <c r="A407" s="109">
        <v>43780</v>
      </c>
      <c r="B407" s="48">
        <v>21.7</v>
      </c>
      <c r="C407" s="48">
        <v>22.04</v>
      </c>
      <c r="D407" s="48">
        <v>21.68</v>
      </c>
      <c r="E407" s="48">
        <v>21.86</v>
      </c>
      <c r="F407" s="48">
        <v>255984</v>
      </c>
      <c r="G407" s="105" t="str">
        <f>IFERROR(VLOOKUP($A407,'HPI Partial'!$A$1:$F$347,2,FALSE),"-")</f>
        <v>-</v>
      </c>
      <c r="H407" s="105" t="str">
        <f>IFERROR(VLOOKUP($A407,'HPI Partial'!$A$1:$F$347,3,FALSE),"-")</f>
        <v>-</v>
      </c>
      <c r="I407" s="105" t="str">
        <f>IFERROR(VLOOKUP($A407,'HPI Partial'!$A$1:$F$347,4,FALSE),"-")</f>
        <v>-</v>
      </c>
      <c r="J407" s="105" t="str">
        <f>IFERROR(VLOOKUP($A407,'HPI Partial'!$A$1:$F$347,5,FALSE),"-")</f>
        <v>-</v>
      </c>
      <c r="K407" s="105" t="str">
        <f>IFERROR(VLOOKUP($A407,'HPI Partial'!$A$1:$F$347,6,FALSE),"-")</f>
        <v>-</v>
      </c>
    </row>
    <row r="408" spans="1:11" ht="15" customHeight="1" x14ac:dyDescent="0.2">
      <c r="A408" s="109">
        <v>43777</v>
      </c>
      <c r="B408" s="48">
        <v>21.67</v>
      </c>
      <c r="C408" s="48">
        <v>21.84</v>
      </c>
      <c r="D408" s="48">
        <v>21.15</v>
      </c>
      <c r="E408" s="48">
        <v>21.75</v>
      </c>
      <c r="F408" s="48">
        <v>296584</v>
      </c>
      <c r="G408" s="105" t="str">
        <f>IFERROR(VLOOKUP($A408,'HPI Partial'!$A$1:$F$347,2,FALSE),"-")</f>
        <v>-</v>
      </c>
      <c r="H408" s="105" t="str">
        <f>IFERROR(VLOOKUP($A408,'HPI Partial'!$A$1:$F$347,3,FALSE),"-")</f>
        <v>-</v>
      </c>
      <c r="I408" s="105" t="str">
        <f>IFERROR(VLOOKUP($A408,'HPI Partial'!$A$1:$F$347,4,FALSE),"-")</f>
        <v>-</v>
      </c>
      <c r="J408" s="105" t="str">
        <f>IFERROR(VLOOKUP($A408,'HPI Partial'!$A$1:$F$347,5,FALSE),"-")</f>
        <v>-</v>
      </c>
      <c r="K408" s="105" t="str">
        <f>IFERROR(VLOOKUP($A408,'HPI Partial'!$A$1:$F$347,6,FALSE),"-")</f>
        <v>-</v>
      </c>
    </row>
    <row r="409" spans="1:11" ht="15" customHeight="1" x14ac:dyDescent="0.2">
      <c r="A409" s="109">
        <v>43776</v>
      </c>
      <c r="B409" s="48">
        <v>21.88</v>
      </c>
      <c r="C409" s="48">
        <v>22.15</v>
      </c>
      <c r="D409" s="48">
        <v>21.61</v>
      </c>
      <c r="E409" s="48">
        <v>21.68</v>
      </c>
      <c r="F409" s="48">
        <v>204324</v>
      </c>
      <c r="G409" s="105" t="str">
        <f>IFERROR(VLOOKUP($A409,'HPI Partial'!$A$1:$F$347,2,FALSE),"-")</f>
        <v>-</v>
      </c>
      <c r="H409" s="105" t="str">
        <f>IFERROR(VLOOKUP($A409,'HPI Partial'!$A$1:$F$347,3,FALSE),"-")</f>
        <v>-</v>
      </c>
      <c r="I409" s="105" t="str">
        <f>IFERROR(VLOOKUP($A409,'HPI Partial'!$A$1:$F$347,4,FALSE),"-")</f>
        <v>-</v>
      </c>
      <c r="J409" s="105" t="str">
        <f>IFERROR(VLOOKUP($A409,'HPI Partial'!$A$1:$F$347,5,FALSE),"-")</f>
        <v>-</v>
      </c>
      <c r="K409" s="105" t="str">
        <f>IFERROR(VLOOKUP($A409,'HPI Partial'!$A$1:$F$347,6,FALSE),"-")</f>
        <v>-</v>
      </c>
    </row>
    <row r="410" spans="1:11" ht="15" customHeight="1" x14ac:dyDescent="0.2">
      <c r="A410" s="109">
        <v>43775</v>
      </c>
      <c r="B410" s="48">
        <v>21.7</v>
      </c>
      <c r="C410" s="48">
        <v>21.85</v>
      </c>
      <c r="D410" s="48">
        <v>21.48</v>
      </c>
      <c r="E410" s="48">
        <v>21.58</v>
      </c>
      <c r="F410" s="48">
        <v>177509</v>
      </c>
      <c r="G410" s="105" t="str">
        <f>IFERROR(VLOOKUP($A410,'HPI Partial'!$A$1:$F$347,2,FALSE),"-")</f>
        <v>-</v>
      </c>
      <c r="H410" s="105" t="str">
        <f>IFERROR(VLOOKUP($A410,'HPI Partial'!$A$1:$F$347,3,FALSE),"-")</f>
        <v>-</v>
      </c>
      <c r="I410" s="105" t="str">
        <f>IFERROR(VLOOKUP($A410,'HPI Partial'!$A$1:$F$347,4,FALSE),"-")</f>
        <v>-</v>
      </c>
      <c r="J410" s="105" t="str">
        <f>IFERROR(VLOOKUP($A410,'HPI Partial'!$A$1:$F$347,5,FALSE),"-")</f>
        <v>-</v>
      </c>
      <c r="K410" s="105" t="str">
        <f>IFERROR(VLOOKUP($A410,'HPI Partial'!$A$1:$F$347,6,FALSE),"-")</f>
        <v>-</v>
      </c>
    </row>
    <row r="411" spans="1:11" ht="15" customHeight="1" x14ac:dyDescent="0.2">
      <c r="A411" s="109">
        <v>43774</v>
      </c>
      <c r="B411" s="48">
        <v>21.61</v>
      </c>
      <c r="C411" s="48">
        <v>21.9</v>
      </c>
      <c r="D411" s="48">
        <v>21.545000000000002</v>
      </c>
      <c r="E411" s="48">
        <v>21.68</v>
      </c>
      <c r="F411" s="48">
        <v>230799</v>
      </c>
      <c r="G411" s="105" t="str">
        <f>IFERROR(VLOOKUP($A411,'HPI Partial'!$A$1:$F$347,2,FALSE),"-")</f>
        <v>-</v>
      </c>
      <c r="H411" s="105" t="str">
        <f>IFERROR(VLOOKUP($A411,'HPI Partial'!$A$1:$F$347,3,FALSE),"-")</f>
        <v>-</v>
      </c>
      <c r="I411" s="105" t="str">
        <f>IFERROR(VLOOKUP($A411,'HPI Partial'!$A$1:$F$347,4,FALSE),"-")</f>
        <v>-</v>
      </c>
      <c r="J411" s="105" t="str">
        <f>IFERROR(VLOOKUP($A411,'HPI Partial'!$A$1:$F$347,5,FALSE),"-")</f>
        <v>-</v>
      </c>
      <c r="K411" s="105" t="str">
        <f>IFERROR(VLOOKUP($A411,'HPI Partial'!$A$1:$F$347,6,FALSE),"-")</f>
        <v>-</v>
      </c>
    </row>
    <row r="412" spans="1:11" ht="15" customHeight="1" x14ac:dyDescent="0.2">
      <c r="A412" s="109">
        <v>43773</v>
      </c>
      <c r="B412" s="48">
        <v>21.74</v>
      </c>
      <c r="C412" s="48">
        <v>22.06</v>
      </c>
      <c r="D412" s="48">
        <v>21.63</v>
      </c>
      <c r="E412" s="48">
        <v>21.69</v>
      </c>
      <c r="F412" s="48">
        <v>250554</v>
      </c>
      <c r="G412" s="105" t="str">
        <f>IFERROR(VLOOKUP($A412,'HPI Partial'!$A$1:$F$347,2,FALSE),"-")</f>
        <v>-</v>
      </c>
      <c r="H412" s="105" t="str">
        <f>IFERROR(VLOOKUP($A412,'HPI Partial'!$A$1:$F$347,3,FALSE),"-")</f>
        <v>-</v>
      </c>
      <c r="I412" s="105" t="str">
        <f>IFERROR(VLOOKUP($A412,'HPI Partial'!$A$1:$F$347,4,FALSE),"-")</f>
        <v>-</v>
      </c>
      <c r="J412" s="105" t="str">
        <f>IFERROR(VLOOKUP($A412,'HPI Partial'!$A$1:$F$347,5,FALSE),"-")</f>
        <v>-</v>
      </c>
      <c r="K412" s="105" t="str">
        <f>IFERROR(VLOOKUP($A412,'HPI Partial'!$A$1:$F$347,6,FALSE),"-")</f>
        <v>-</v>
      </c>
    </row>
    <row r="413" spans="1:11" ht="15" customHeight="1" x14ac:dyDescent="0.2">
      <c r="A413" s="109">
        <v>43770</v>
      </c>
      <c r="B413" s="48">
        <v>21.88</v>
      </c>
      <c r="C413" s="48">
        <v>22.33</v>
      </c>
      <c r="D413" s="48">
        <v>21.5076</v>
      </c>
      <c r="E413" s="48">
        <v>21.63</v>
      </c>
      <c r="F413" s="48">
        <v>330781</v>
      </c>
      <c r="G413" s="105" t="str">
        <f>IFERROR(VLOOKUP($A413,'HPI Partial'!$A$1:$F$347,2,FALSE),"-")</f>
        <v>-</v>
      </c>
      <c r="H413" s="105" t="str">
        <f>IFERROR(VLOOKUP($A413,'HPI Partial'!$A$1:$F$347,3,FALSE),"-")</f>
        <v>-</v>
      </c>
      <c r="I413" s="105" t="str">
        <f>IFERROR(VLOOKUP($A413,'HPI Partial'!$A$1:$F$347,4,FALSE),"-")</f>
        <v>-</v>
      </c>
      <c r="J413" s="105" t="str">
        <f>IFERROR(VLOOKUP($A413,'HPI Partial'!$A$1:$F$347,5,FALSE),"-")</f>
        <v>-</v>
      </c>
      <c r="K413" s="105" t="str">
        <f>IFERROR(VLOOKUP($A413,'HPI Partial'!$A$1:$F$347,6,FALSE),"-")</f>
        <v>-</v>
      </c>
    </row>
    <row r="414" spans="1:11" ht="15" customHeight="1" x14ac:dyDescent="0.2">
      <c r="A414" s="109">
        <v>43769</v>
      </c>
      <c r="B414" s="48">
        <v>20.68</v>
      </c>
      <c r="C414" s="48">
        <v>21.378</v>
      </c>
      <c r="D414" s="48">
        <v>20.68</v>
      </c>
      <c r="E414" s="48">
        <v>21.35</v>
      </c>
      <c r="F414" s="48">
        <v>272394</v>
      </c>
      <c r="G414" s="105" t="str">
        <f>IFERROR(VLOOKUP($A414,'HPI Partial'!$A$1:$F$347,2,FALSE),"-")</f>
        <v>-</v>
      </c>
      <c r="H414" s="105" t="str">
        <f>IFERROR(VLOOKUP($A414,'HPI Partial'!$A$1:$F$347,3,FALSE),"-")</f>
        <v>-</v>
      </c>
      <c r="I414" s="105" t="str">
        <f>IFERROR(VLOOKUP($A414,'HPI Partial'!$A$1:$F$347,4,FALSE),"-")</f>
        <v>-</v>
      </c>
      <c r="J414" s="105" t="str">
        <f>IFERROR(VLOOKUP($A414,'HPI Partial'!$A$1:$F$347,5,FALSE),"-")</f>
        <v>-</v>
      </c>
      <c r="K414" s="105" t="str">
        <f>IFERROR(VLOOKUP($A414,'HPI Partial'!$A$1:$F$347,6,FALSE),"-")</f>
        <v>-</v>
      </c>
    </row>
    <row r="415" spans="1:11" ht="15" customHeight="1" x14ac:dyDescent="0.2">
      <c r="A415" s="109">
        <v>43768</v>
      </c>
      <c r="B415" s="48">
        <v>21.25</v>
      </c>
      <c r="C415" s="48">
        <v>21.35</v>
      </c>
      <c r="D415" s="48">
        <v>20.66</v>
      </c>
      <c r="E415" s="48">
        <v>20.98</v>
      </c>
      <c r="F415" s="48">
        <v>212373</v>
      </c>
      <c r="G415" s="105" t="str">
        <f>IFERROR(VLOOKUP($A415,'HPI Partial'!$A$1:$F$347,2,FALSE),"-")</f>
        <v>-</v>
      </c>
      <c r="H415" s="105" t="str">
        <f>IFERROR(VLOOKUP($A415,'HPI Partial'!$A$1:$F$347,3,FALSE),"-")</f>
        <v>-</v>
      </c>
      <c r="I415" s="105" t="str">
        <f>IFERROR(VLOOKUP($A415,'HPI Partial'!$A$1:$F$347,4,FALSE),"-")</f>
        <v>-</v>
      </c>
      <c r="J415" s="105" t="str">
        <f>IFERROR(VLOOKUP($A415,'HPI Partial'!$A$1:$F$347,5,FALSE),"-")</f>
        <v>-</v>
      </c>
      <c r="K415" s="105" t="str">
        <f>IFERROR(VLOOKUP($A415,'HPI Partial'!$A$1:$F$347,6,FALSE),"-")</f>
        <v>-</v>
      </c>
    </row>
    <row r="416" spans="1:11" ht="15" customHeight="1" x14ac:dyDescent="0.2">
      <c r="A416" s="109">
        <v>43767</v>
      </c>
      <c r="B416" s="48">
        <v>21.39</v>
      </c>
      <c r="C416" s="48">
        <v>21.39</v>
      </c>
      <c r="D416" s="48">
        <v>21.03</v>
      </c>
      <c r="E416" s="48">
        <v>21.29</v>
      </c>
      <c r="F416" s="48">
        <v>168904</v>
      </c>
      <c r="G416" s="105" t="str">
        <f>IFERROR(VLOOKUP($A416,'HPI Partial'!$A$1:$F$347,2,FALSE),"-")</f>
        <v>-</v>
      </c>
      <c r="H416" s="105" t="str">
        <f>IFERROR(VLOOKUP($A416,'HPI Partial'!$A$1:$F$347,3,FALSE),"-")</f>
        <v>-</v>
      </c>
      <c r="I416" s="105" t="str">
        <f>IFERROR(VLOOKUP($A416,'HPI Partial'!$A$1:$F$347,4,FALSE),"-")</f>
        <v>-</v>
      </c>
      <c r="J416" s="105" t="str">
        <f>IFERROR(VLOOKUP($A416,'HPI Partial'!$A$1:$F$347,5,FALSE),"-")</f>
        <v>-</v>
      </c>
      <c r="K416" s="105" t="str">
        <f>IFERROR(VLOOKUP($A416,'HPI Partial'!$A$1:$F$347,6,FALSE),"-")</f>
        <v>-</v>
      </c>
    </row>
    <row r="417" spans="1:11" ht="15" customHeight="1" x14ac:dyDescent="0.2">
      <c r="A417" s="109">
        <v>43766</v>
      </c>
      <c r="B417" s="48">
        <v>21.47</v>
      </c>
      <c r="C417" s="48">
        <v>21.72</v>
      </c>
      <c r="D417" s="48">
        <v>21.43</v>
      </c>
      <c r="E417" s="48">
        <v>21.43</v>
      </c>
      <c r="F417" s="48">
        <v>163476</v>
      </c>
      <c r="G417" s="105" t="str">
        <f>IFERROR(VLOOKUP($A417,'HPI Partial'!$A$1:$F$347,2,FALSE),"-")</f>
        <v>-</v>
      </c>
      <c r="H417" s="105" t="str">
        <f>IFERROR(VLOOKUP($A417,'HPI Partial'!$A$1:$F$347,3,FALSE),"-")</f>
        <v>-</v>
      </c>
      <c r="I417" s="105" t="str">
        <f>IFERROR(VLOOKUP($A417,'HPI Partial'!$A$1:$F$347,4,FALSE),"-")</f>
        <v>-</v>
      </c>
      <c r="J417" s="105" t="str">
        <f>IFERROR(VLOOKUP($A417,'HPI Partial'!$A$1:$F$347,5,FALSE),"-")</f>
        <v>-</v>
      </c>
      <c r="K417" s="105" t="str">
        <f>IFERROR(VLOOKUP($A417,'HPI Partial'!$A$1:$F$347,6,FALSE),"-")</f>
        <v>-</v>
      </c>
    </row>
    <row r="418" spans="1:11" ht="15" customHeight="1" x14ac:dyDescent="0.2">
      <c r="A418" s="109">
        <v>43763</v>
      </c>
      <c r="B418" s="48">
        <v>20.83</v>
      </c>
      <c r="C418" s="48">
        <v>21.45</v>
      </c>
      <c r="D418" s="48">
        <v>20.83</v>
      </c>
      <c r="E418" s="48">
        <v>21.37</v>
      </c>
      <c r="F418" s="48">
        <v>168758</v>
      </c>
      <c r="G418" s="105" t="str">
        <f>IFERROR(VLOOKUP($A418,'HPI Partial'!$A$1:$F$347,2,FALSE),"-")</f>
        <v>-</v>
      </c>
      <c r="H418" s="105" t="str">
        <f>IFERROR(VLOOKUP($A418,'HPI Partial'!$A$1:$F$347,3,FALSE),"-")</f>
        <v>-</v>
      </c>
      <c r="I418" s="105" t="str">
        <f>IFERROR(VLOOKUP($A418,'HPI Partial'!$A$1:$F$347,4,FALSE),"-")</f>
        <v>-</v>
      </c>
      <c r="J418" s="105" t="str">
        <f>IFERROR(VLOOKUP($A418,'HPI Partial'!$A$1:$F$347,5,FALSE),"-")</f>
        <v>-</v>
      </c>
      <c r="K418" s="105" t="str">
        <f>IFERROR(VLOOKUP($A418,'HPI Partial'!$A$1:$F$347,6,FALSE),"-")</f>
        <v>-</v>
      </c>
    </row>
    <row r="419" spans="1:11" ht="15" customHeight="1" x14ac:dyDescent="0.2">
      <c r="A419" s="109">
        <v>43762</v>
      </c>
      <c r="B419" s="48">
        <v>21.37</v>
      </c>
      <c r="C419" s="48">
        <v>21.37</v>
      </c>
      <c r="D419" s="48">
        <v>20.69</v>
      </c>
      <c r="E419" s="48">
        <v>20.96</v>
      </c>
      <c r="F419" s="48">
        <v>147368</v>
      </c>
      <c r="G419" s="105" t="str">
        <f>IFERROR(VLOOKUP($A419,'HPI Partial'!$A$1:$F$347,2,FALSE),"-")</f>
        <v>-</v>
      </c>
      <c r="H419" s="105" t="str">
        <f>IFERROR(VLOOKUP($A419,'HPI Partial'!$A$1:$F$347,3,FALSE),"-")</f>
        <v>-</v>
      </c>
      <c r="I419" s="105" t="str">
        <f>IFERROR(VLOOKUP($A419,'HPI Partial'!$A$1:$F$347,4,FALSE),"-")</f>
        <v>-</v>
      </c>
      <c r="J419" s="105" t="str">
        <f>IFERROR(VLOOKUP($A419,'HPI Partial'!$A$1:$F$347,5,FALSE),"-")</f>
        <v>-</v>
      </c>
      <c r="K419" s="105" t="str">
        <f>IFERROR(VLOOKUP($A419,'HPI Partial'!$A$1:$F$347,6,FALSE),"-")</f>
        <v>-</v>
      </c>
    </row>
    <row r="420" spans="1:11" ht="15" customHeight="1" x14ac:dyDescent="0.2">
      <c r="A420" s="109">
        <v>43761</v>
      </c>
      <c r="B420" s="48">
        <v>21.29</v>
      </c>
      <c r="C420" s="48">
        <v>21.64</v>
      </c>
      <c r="D420" s="48">
        <v>21.245000000000001</v>
      </c>
      <c r="E420" s="48">
        <v>21.4</v>
      </c>
      <c r="F420" s="48">
        <v>212665</v>
      </c>
      <c r="G420" s="105" t="str">
        <f>IFERROR(VLOOKUP($A420,'HPI Partial'!$A$1:$F$347,2,FALSE),"-")</f>
        <v>-</v>
      </c>
      <c r="H420" s="105" t="str">
        <f>IFERROR(VLOOKUP($A420,'HPI Partial'!$A$1:$F$347,3,FALSE),"-")</f>
        <v>-</v>
      </c>
      <c r="I420" s="105" t="str">
        <f>IFERROR(VLOOKUP($A420,'HPI Partial'!$A$1:$F$347,4,FALSE),"-")</f>
        <v>-</v>
      </c>
      <c r="J420" s="105" t="str">
        <f>IFERROR(VLOOKUP($A420,'HPI Partial'!$A$1:$F$347,5,FALSE),"-")</f>
        <v>-</v>
      </c>
      <c r="K420" s="105" t="str">
        <f>IFERROR(VLOOKUP($A420,'HPI Partial'!$A$1:$F$347,6,FALSE),"-")</f>
        <v>-</v>
      </c>
    </row>
    <row r="421" spans="1:11" ht="15" customHeight="1" x14ac:dyDescent="0.2">
      <c r="A421" s="109">
        <v>43760</v>
      </c>
      <c r="B421" s="48">
        <v>21.06</v>
      </c>
      <c r="C421" s="48">
        <v>21.76</v>
      </c>
      <c r="D421" s="48">
        <v>20.97</v>
      </c>
      <c r="E421" s="48">
        <v>21.45</v>
      </c>
      <c r="F421" s="48">
        <v>202662</v>
      </c>
      <c r="G421" s="105" t="str">
        <f>IFERROR(VLOOKUP($A421,'HPI Partial'!$A$1:$F$347,2,FALSE),"-")</f>
        <v>-</v>
      </c>
      <c r="H421" s="105" t="str">
        <f>IFERROR(VLOOKUP($A421,'HPI Partial'!$A$1:$F$347,3,FALSE),"-")</f>
        <v>-</v>
      </c>
      <c r="I421" s="105" t="str">
        <f>IFERROR(VLOOKUP($A421,'HPI Partial'!$A$1:$F$347,4,FALSE),"-")</f>
        <v>-</v>
      </c>
      <c r="J421" s="105" t="str">
        <f>IFERROR(VLOOKUP($A421,'HPI Partial'!$A$1:$F$347,5,FALSE),"-")</f>
        <v>-</v>
      </c>
      <c r="K421" s="105" t="str">
        <f>IFERROR(VLOOKUP($A421,'HPI Partial'!$A$1:$F$347,6,FALSE),"-")</f>
        <v>-</v>
      </c>
    </row>
    <row r="422" spans="1:11" ht="15" customHeight="1" x14ac:dyDescent="0.2">
      <c r="A422" s="109">
        <v>43759</v>
      </c>
      <c r="B422" s="48">
        <v>21.15</v>
      </c>
      <c r="C422" s="48">
        <v>21.3</v>
      </c>
      <c r="D422" s="48">
        <v>20.77</v>
      </c>
      <c r="E422" s="48">
        <v>20.84</v>
      </c>
      <c r="F422" s="48">
        <v>244171</v>
      </c>
      <c r="G422" s="105" t="str">
        <f>IFERROR(VLOOKUP($A422,'HPI Partial'!$A$1:$F$347,2,FALSE),"-")</f>
        <v>-</v>
      </c>
      <c r="H422" s="105" t="str">
        <f>IFERROR(VLOOKUP($A422,'HPI Partial'!$A$1:$F$347,3,FALSE),"-")</f>
        <v>-</v>
      </c>
      <c r="I422" s="105" t="str">
        <f>IFERROR(VLOOKUP($A422,'HPI Partial'!$A$1:$F$347,4,FALSE),"-")</f>
        <v>-</v>
      </c>
      <c r="J422" s="105" t="str">
        <f>IFERROR(VLOOKUP($A422,'HPI Partial'!$A$1:$F$347,5,FALSE),"-")</f>
        <v>-</v>
      </c>
      <c r="K422" s="105" t="str">
        <f>IFERROR(VLOOKUP($A422,'HPI Partial'!$A$1:$F$347,6,FALSE),"-")</f>
        <v>-</v>
      </c>
    </row>
    <row r="423" spans="1:11" ht="15" customHeight="1" x14ac:dyDescent="0.2">
      <c r="A423" s="109">
        <v>43756</v>
      </c>
      <c r="B423" s="48">
        <v>20.92</v>
      </c>
      <c r="C423" s="48">
        <v>21.4</v>
      </c>
      <c r="D423" s="48">
        <v>20.92</v>
      </c>
      <c r="E423" s="48">
        <v>21.11</v>
      </c>
      <c r="F423" s="48">
        <v>286359</v>
      </c>
      <c r="G423" s="105" t="str">
        <f>IFERROR(VLOOKUP($A423,'HPI Partial'!$A$1:$F$347,2,FALSE),"-")</f>
        <v>-</v>
      </c>
      <c r="H423" s="105" t="str">
        <f>IFERROR(VLOOKUP($A423,'HPI Partial'!$A$1:$F$347,3,FALSE),"-")</f>
        <v>-</v>
      </c>
      <c r="I423" s="105" t="str">
        <f>IFERROR(VLOOKUP($A423,'HPI Partial'!$A$1:$F$347,4,FALSE),"-")</f>
        <v>-</v>
      </c>
      <c r="J423" s="105" t="str">
        <f>IFERROR(VLOOKUP($A423,'HPI Partial'!$A$1:$F$347,5,FALSE),"-")</f>
        <v>-</v>
      </c>
      <c r="K423" s="105" t="str">
        <f>IFERROR(VLOOKUP($A423,'HPI Partial'!$A$1:$F$347,6,FALSE),"-")</f>
        <v>-</v>
      </c>
    </row>
    <row r="424" spans="1:11" ht="15" customHeight="1" x14ac:dyDescent="0.2">
      <c r="A424" s="109">
        <v>43755</v>
      </c>
      <c r="B424" s="48">
        <v>20.68</v>
      </c>
      <c r="C424" s="48">
        <v>21.24</v>
      </c>
      <c r="D424" s="48">
        <v>20.52</v>
      </c>
      <c r="E424" s="48">
        <v>21.08</v>
      </c>
      <c r="F424" s="48">
        <v>276892</v>
      </c>
      <c r="G424" s="105" t="str">
        <f>IFERROR(VLOOKUP($A424,'HPI Partial'!$A$1:$F$347,2,FALSE),"-")</f>
        <v>-</v>
      </c>
      <c r="H424" s="105" t="str">
        <f>IFERROR(VLOOKUP($A424,'HPI Partial'!$A$1:$F$347,3,FALSE),"-")</f>
        <v>-</v>
      </c>
      <c r="I424" s="105" t="str">
        <f>IFERROR(VLOOKUP($A424,'HPI Partial'!$A$1:$F$347,4,FALSE),"-")</f>
        <v>-</v>
      </c>
      <c r="J424" s="105" t="str">
        <f>IFERROR(VLOOKUP($A424,'HPI Partial'!$A$1:$F$347,5,FALSE),"-")</f>
        <v>-</v>
      </c>
      <c r="K424" s="105" t="str">
        <f>IFERROR(VLOOKUP($A424,'HPI Partial'!$A$1:$F$347,6,FALSE),"-")</f>
        <v>-</v>
      </c>
    </row>
    <row r="425" spans="1:11" ht="15" customHeight="1" x14ac:dyDescent="0.2">
      <c r="A425" s="109">
        <v>43754</v>
      </c>
      <c r="B425" s="48">
        <v>20.46</v>
      </c>
      <c r="C425" s="48">
        <v>20.957100000000001</v>
      </c>
      <c r="D425" s="48">
        <v>20.41</v>
      </c>
      <c r="E425" s="48">
        <v>20.46</v>
      </c>
      <c r="F425" s="48">
        <v>335710</v>
      </c>
      <c r="G425" s="105" t="str">
        <f>IFERROR(VLOOKUP($A425,'HPI Partial'!$A$1:$F$347,2,FALSE),"-")</f>
        <v>-</v>
      </c>
      <c r="H425" s="105" t="str">
        <f>IFERROR(VLOOKUP($A425,'HPI Partial'!$A$1:$F$347,3,FALSE),"-")</f>
        <v>-</v>
      </c>
      <c r="I425" s="105" t="str">
        <f>IFERROR(VLOOKUP($A425,'HPI Partial'!$A$1:$F$347,4,FALSE),"-")</f>
        <v>-</v>
      </c>
      <c r="J425" s="105" t="str">
        <f>IFERROR(VLOOKUP($A425,'HPI Partial'!$A$1:$F$347,5,FALSE),"-")</f>
        <v>-</v>
      </c>
      <c r="K425" s="105" t="str">
        <f>IFERROR(VLOOKUP($A425,'HPI Partial'!$A$1:$F$347,6,FALSE),"-")</f>
        <v>-</v>
      </c>
    </row>
    <row r="426" spans="1:11" ht="15" customHeight="1" x14ac:dyDescent="0.2">
      <c r="A426" s="109">
        <v>43753</v>
      </c>
      <c r="B426" s="48">
        <v>20.65</v>
      </c>
      <c r="C426" s="48">
        <v>20.715</v>
      </c>
      <c r="D426" s="48">
        <v>20.440000000000001</v>
      </c>
      <c r="E426" s="48">
        <v>20.55</v>
      </c>
      <c r="F426" s="48">
        <v>231823</v>
      </c>
      <c r="G426" s="105" t="str">
        <f>IFERROR(VLOOKUP($A426,'HPI Partial'!$A$1:$F$347,2,FALSE),"-")</f>
        <v>-</v>
      </c>
      <c r="H426" s="105" t="str">
        <f>IFERROR(VLOOKUP($A426,'HPI Partial'!$A$1:$F$347,3,FALSE),"-")</f>
        <v>-</v>
      </c>
      <c r="I426" s="105" t="str">
        <f>IFERROR(VLOOKUP($A426,'HPI Partial'!$A$1:$F$347,4,FALSE),"-")</f>
        <v>-</v>
      </c>
      <c r="J426" s="105" t="str">
        <f>IFERROR(VLOOKUP($A426,'HPI Partial'!$A$1:$F$347,5,FALSE),"-")</f>
        <v>-</v>
      </c>
      <c r="K426" s="105" t="str">
        <f>IFERROR(VLOOKUP($A426,'HPI Partial'!$A$1:$F$347,6,FALSE),"-")</f>
        <v>-</v>
      </c>
    </row>
    <row r="427" spans="1:11" ht="15" customHeight="1" x14ac:dyDescent="0.2">
      <c r="A427" s="109">
        <v>43752</v>
      </c>
      <c r="B427" s="48">
        <v>20.83</v>
      </c>
      <c r="C427" s="48">
        <v>20.83</v>
      </c>
      <c r="D427" s="48">
        <v>20.48</v>
      </c>
      <c r="E427" s="48">
        <v>20.68</v>
      </c>
      <c r="F427" s="48">
        <v>183444</v>
      </c>
      <c r="G427" s="105" t="str">
        <f>IFERROR(VLOOKUP($A427,'HPI Partial'!$A$1:$F$347,2,FALSE),"-")</f>
        <v>-</v>
      </c>
      <c r="H427" s="105" t="str">
        <f>IFERROR(VLOOKUP($A427,'HPI Partial'!$A$1:$F$347,3,FALSE),"-")</f>
        <v>-</v>
      </c>
      <c r="I427" s="105" t="str">
        <f>IFERROR(VLOOKUP($A427,'HPI Partial'!$A$1:$F$347,4,FALSE),"-")</f>
        <v>-</v>
      </c>
      <c r="J427" s="105" t="str">
        <f>IFERROR(VLOOKUP($A427,'HPI Partial'!$A$1:$F$347,5,FALSE),"-")</f>
        <v>-</v>
      </c>
      <c r="K427" s="105" t="str">
        <f>IFERROR(VLOOKUP($A427,'HPI Partial'!$A$1:$F$347,6,FALSE),"-")</f>
        <v>-</v>
      </c>
    </row>
    <row r="428" spans="1:11" ht="15" customHeight="1" x14ac:dyDescent="0.2">
      <c r="A428" s="109">
        <v>43749</v>
      </c>
      <c r="B428" s="48">
        <v>20.9</v>
      </c>
      <c r="C428" s="48">
        <v>21.18</v>
      </c>
      <c r="D428" s="48">
        <v>20.73</v>
      </c>
      <c r="E428" s="48">
        <v>20.88</v>
      </c>
      <c r="F428" s="48">
        <v>254670</v>
      </c>
      <c r="G428" s="105" t="str">
        <f>IFERROR(VLOOKUP($A428,'HPI Partial'!$A$1:$F$347,2,FALSE),"-")</f>
        <v>-</v>
      </c>
      <c r="H428" s="105" t="str">
        <f>IFERROR(VLOOKUP($A428,'HPI Partial'!$A$1:$F$347,3,FALSE),"-")</f>
        <v>-</v>
      </c>
      <c r="I428" s="105" t="str">
        <f>IFERROR(VLOOKUP($A428,'HPI Partial'!$A$1:$F$347,4,FALSE),"-")</f>
        <v>-</v>
      </c>
      <c r="J428" s="105" t="str">
        <f>IFERROR(VLOOKUP($A428,'HPI Partial'!$A$1:$F$347,5,FALSE),"-")</f>
        <v>-</v>
      </c>
      <c r="K428" s="105" t="str">
        <f>IFERROR(VLOOKUP($A428,'HPI Partial'!$A$1:$F$347,6,FALSE),"-")</f>
        <v>-</v>
      </c>
    </row>
    <row r="429" spans="1:11" ht="15" customHeight="1" x14ac:dyDescent="0.2">
      <c r="A429" s="109">
        <v>43748</v>
      </c>
      <c r="B429" s="48">
        <v>20.91</v>
      </c>
      <c r="C429" s="48">
        <v>21.03</v>
      </c>
      <c r="D429" s="48">
        <v>20.440000000000001</v>
      </c>
      <c r="E429" s="48">
        <v>20.58</v>
      </c>
      <c r="F429" s="48">
        <v>208441</v>
      </c>
      <c r="G429" s="105" t="str">
        <f>IFERROR(VLOOKUP($A429,'HPI Partial'!$A$1:$F$347,2,FALSE),"-")</f>
        <v>-</v>
      </c>
      <c r="H429" s="105" t="str">
        <f>IFERROR(VLOOKUP($A429,'HPI Partial'!$A$1:$F$347,3,FALSE),"-")</f>
        <v>-</v>
      </c>
      <c r="I429" s="105" t="str">
        <f>IFERROR(VLOOKUP($A429,'HPI Partial'!$A$1:$F$347,4,FALSE),"-")</f>
        <v>-</v>
      </c>
      <c r="J429" s="105" t="str">
        <f>IFERROR(VLOOKUP($A429,'HPI Partial'!$A$1:$F$347,5,FALSE),"-")</f>
        <v>-</v>
      </c>
      <c r="K429" s="105" t="str">
        <f>IFERROR(VLOOKUP($A429,'HPI Partial'!$A$1:$F$347,6,FALSE),"-")</f>
        <v>-</v>
      </c>
    </row>
    <row r="430" spans="1:11" ht="15" customHeight="1" x14ac:dyDescent="0.2">
      <c r="A430" s="109">
        <v>43747</v>
      </c>
      <c r="B430" s="48">
        <v>21.17</v>
      </c>
      <c r="C430" s="48">
        <v>21.24</v>
      </c>
      <c r="D430" s="48">
        <v>20.64</v>
      </c>
      <c r="E430" s="48">
        <v>20.8</v>
      </c>
      <c r="F430" s="48">
        <v>185562</v>
      </c>
      <c r="G430" s="105" t="str">
        <f>IFERROR(VLOOKUP($A430,'HPI Partial'!$A$1:$F$347,2,FALSE),"-")</f>
        <v>-</v>
      </c>
      <c r="H430" s="105" t="str">
        <f>IFERROR(VLOOKUP($A430,'HPI Partial'!$A$1:$F$347,3,FALSE),"-")</f>
        <v>-</v>
      </c>
      <c r="I430" s="105" t="str">
        <f>IFERROR(VLOOKUP($A430,'HPI Partial'!$A$1:$F$347,4,FALSE),"-")</f>
        <v>-</v>
      </c>
      <c r="J430" s="105" t="str">
        <f>IFERROR(VLOOKUP($A430,'HPI Partial'!$A$1:$F$347,5,FALSE),"-")</f>
        <v>-</v>
      </c>
      <c r="K430" s="105" t="str">
        <f>IFERROR(VLOOKUP($A430,'HPI Partial'!$A$1:$F$347,6,FALSE),"-")</f>
        <v>-</v>
      </c>
    </row>
    <row r="431" spans="1:11" ht="15" customHeight="1" x14ac:dyDescent="0.2">
      <c r="A431" s="109">
        <v>43746</v>
      </c>
      <c r="B431" s="48">
        <v>20.85</v>
      </c>
      <c r="C431" s="48">
        <v>21.08</v>
      </c>
      <c r="D431" s="48">
        <v>20.7</v>
      </c>
      <c r="E431" s="48">
        <v>20.87</v>
      </c>
      <c r="F431" s="48">
        <v>173673</v>
      </c>
      <c r="G431" s="105" t="str">
        <f>IFERROR(VLOOKUP($A431,'HPI Partial'!$A$1:$F$347,2,FALSE),"-")</f>
        <v>-</v>
      </c>
      <c r="H431" s="105" t="str">
        <f>IFERROR(VLOOKUP($A431,'HPI Partial'!$A$1:$F$347,3,FALSE),"-")</f>
        <v>-</v>
      </c>
      <c r="I431" s="105" t="str">
        <f>IFERROR(VLOOKUP($A431,'HPI Partial'!$A$1:$F$347,4,FALSE),"-")</f>
        <v>-</v>
      </c>
      <c r="J431" s="105" t="str">
        <f>IFERROR(VLOOKUP($A431,'HPI Partial'!$A$1:$F$347,5,FALSE),"-")</f>
        <v>-</v>
      </c>
      <c r="K431" s="105" t="str">
        <f>IFERROR(VLOOKUP($A431,'HPI Partial'!$A$1:$F$347,6,FALSE),"-")</f>
        <v>-</v>
      </c>
    </row>
    <row r="432" spans="1:11" ht="15" customHeight="1" x14ac:dyDescent="0.2">
      <c r="A432" s="109">
        <v>43745</v>
      </c>
      <c r="B432" s="48">
        <v>21.24</v>
      </c>
      <c r="C432" s="48">
        <v>21.3</v>
      </c>
      <c r="D432" s="48">
        <v>20.83</v>
      </c>
      <c r="E432" s="48">
        <v>21.07</v>
      </c>
      <c r="F432" s="48">
        <v>372028</v>
      </c>
      <c r="G432" s="105" t="str">
        <f>IFERROR(VLOOKUP($A432,'HPI Partial'!$A$1:$F$347,2,FALSE),"-")</f>
        <v>-</v>
      </c>
      <c r="H432" s="105" t="str">
        <f>IFERROR(VLOOKUP($A432,'HPI Partial'!$A$1:$F$347,3,FALSE),"-")</f>
        <v>-</v>
      </c>
      <c r="I432" s="105" t="str">
        <f>IFERROR(VLOOKUP($A432,'HPI Partial'!$A$1:$F$347,4,FALSE),"-")</f>
        <v>-</v>
      </c>
      <c r="J432" s="105" t="str">
        <f>IFERROR(VLOOKUP($A432,'HPI Partial'!$A$1:$F$347,5,FALSE),"-")</f>
        <v>-</v>
      </c>
      <c r="K432" s="105" t="str">
        <f>IFERROR(VLOOKUP($A432,'HPI Partial'!$A$1:$F$347,6,FALSE),"-")</f>
        <v>-</v>
      </c>
    </row>
    <row r="433" spans="1:11" ht="15" customHeight="1" x14ac:dyDescent="0.2">
      <c r="A433" s="109">
        <v>43742</v>
      </c>
      <c r="B433" s="48">
        <v>21.74</v>
      </c>
      <c r="C433" s="48">
        <v>21.79</v>
      </c>
      <c r="D433" s="48">
        <v>20.85</v>
      </c>
      <c r="E433" s="48">
        <v>21.39</v>
      </c>
      <c r="F433" s="48">
        <v>272970</v>
      </c>
      <c r="G433" s="105" t="str">
        <f>IFERROR(VLOOKUP($A433,'HPI Partial'!$A$1:$F$347,2,FALSE),"-")</f>
        <v>-</v>
      </c>
      <c r="H433" s="105" t="str">
        <f>IFERROR(VLOOKUP($A433,'HPI Partial'!$A$1:$F$347,3,FALSE),"-")</f>
        <v>-</v>
      </c>
      <c r="I433" s="105" t="str">
        <f>IFERROR(VLOOKUP($A433,'HPI Partial'!$A$1:$F$347,4,FALSE),"-")</f>
        <v>-</v>
      </c>
      <c r="J433" s="105" t="str">
        <f>IFERROR(VLOOKUP($A433,'HPI Partial'!$A$1:$F$347,5,FALSE),"-")</f>
        <v>-</v>
      </c>
      <c r="K433" s="105" t="str">
        <f>IFERROR(VLOOKUP($A433,'HPI Partial'!$A$1:$F$347,6,FALSE),"-")</f>
        <v>-</v>
      </c>
    </row>
    <row r="434" spans="1:11" ht="15" customHeight="1" x14ac:dyDescent="0.2">
      <c r="A434" s="109">
        <v>43741</v>
      </c>
      <c r="B434" s="48">
        <v>21.7</v>
      </c>
      <c r="C434" s="48">
        <v>21.9</v>
      </c>
      <c r="D434" s="48">
        <v>21.475000000000001</v>
      </c>
      <c r="E434" s="48">
        <v>21.6</v>
      </c>
      <c r="F434" s="48">
        <v>280908</v>
      </c>
      <c r="G434" s="105" t="str">
        <f>IFERROR(VLOOKUP($A434,'HPI Partial'!$A$1:$F$347,2,FALSE),"-")</f>
        <v>-</v>
      </c>
      <c r="H434" s="105" t="str">
        <f>IFERROR(VLOOKUP($A434,'HPI Partial'!$A$1:$F$347,3,FALSE),"-")</f>
        <v>-</v>
      </c>
      <c r="I434" s="105" t="str">
        <f>IFERROR(VLOOKUP($A434,'HPI Partial'!$A$1:$F$347,4,FALSE),"-")</f>
        <v>-</v>
      </c>
      <c r="J434" s="105" t="str">
        <f>IFERROR(VLOOKUP($A434,'HPI Partial'!$A$1:$F$347,5,FALSE),"-")</f>
        <v>-</v>
      </c>
      <c r="K434" s="105" t="str">
        <f>IFERROR(VLOOKUP($A434,'HPI Partial'!$A$1:$F$347,6,FALSE),"-")</f>
        <v>-</v>
      </c>
    </row>
    <row r="435" spans="1:11" ht="15" customHeight="1" x14ac:dyDescent="0.2">
      <c r="A435" s="109">
        <v>43740</v>
      </c>
      <c r="B435" s="48">
        <v>21.56</v>
      </c>
      <c r="C435" s="48">
        <v>21.785</v>
      </c>
      <c r="D435" s="48">
        <v>21.14</v>
      </c>
      <c r="E435" s="48">
        <v>21.75</v>
      </c>
      <c r="F435" s="48">
        <v>277491</v>
      </c>
      <c r="G435" s="105" t="str">
        <f>IFERROR(VLOOKUP($A435,'HPI Partial'!$A$1:$F$347,2,FALSE),"-")</f>
        <v>-</v>
      </c>
      <c r="H435" s="105" t="str">
        <f>IFERROR(VLOOKUP($A435,'HPI Partial'!$A$1:$F$347,3,FALSE),"-")</f>
        <v>-</v>
      </c>
      <c r="I435" s="105" t="str">
        <f>IFERROR(VLOOKUP($A435,'HPI Partial'!$A$1:$F$347,4,FALSE),"-")</f>
        <v>-</v>
      </c>
      <c r="J435" s="105" t="str">
        <f>IFERROR(VLOOKUP($A435,'HPI Partial'!$A$1:$F$347,5,FALSE),"-")</f>
        <v>-</v>
      </c>
      <c r="K435" s="105" t="str">
        <f>IFERROR(VLOOKUP($A435,'HPI Partial'!$A$1:$F$347,6,FALSE),"-")</f>
        <v>-</v>
      </c>
    </row>
    <row r="436" spans="1:11" ht="15" customHeight="1" x14ac:dyDescent="0.2">
      <c r="A436" s="109">
        <v>43739</v>
      </c>
      <c r="B436" s="48">
        <v>22.01</v>
      </c>
      <c r="C436" s="48">
        <v>22.43</v>
      </c>
      <c r="D436" s="48">
        <v>21.68</v>
      </c>
      <c r="E436" s="48">
        <v>21.69</v>
      </c>
      <c r="F436" s="48">
        <v>215600</v>
      </c>
      <c r="G436" s="105" t="str">
        <f>IFERROR(VLOOKUP($A436,'HPI Partial'!$A$1:$F$347,2,FALSE),"-")</f>
        <v>-</v>
      </c>
      <c r="H436" s="105" t="str">
        <f>IFERROR(VLOOKUP($A436,'HPI Partial'!$A$1:$F$347,3,FALSE),"-")</f>
        <v>-</v>
      </c>
      <c r="I436" s="105" t="str">
        <f>IFERROR(VLOOKUP($A436,'HPI Partial'!$A$1:$F$347,4,FALSE),"-")</f>
        <v>-</v>
      </c>
      <c r="J436" s="105" t="str">
        <f>IFERROR(VLOOKUP($A436,'HPI Partial'!$A$1:$F$347,5,FALSE),"-")</f>
        <v>-</v>
      </c>
      <c r="K436" s="105" t="str">
        <f>IFERROR(VLOOKUP($A436,'HPI Partial'!$A$1:$F$347,6,FALSE),"-")</f>
        <v>-</v>
      </c>
    </row>
    <row r="437" spans="1:11" ht="15" customHeight="1" x14ac:dyDescent="0.2">
      <c r="A437" s="109">
        <v>43738</v>
      </c>
      <c r="B437" s="48">
        <v>21.84</v>
      </c>
      <c r="C437" s="48">
        <v>22.16</v>
      </c>
      <c r="D437" s="48">
        <v>21.53</v>
      </c>
      <c r="E437" s="48">
        <v>21.95</v>
      </c>
      <c r="F437" s="48">
        <v>236755</v>
      </c>
      <c r="G437" s="105" t="str">
        <f>IFERROR(VLOOKUP($A437,'HPI Partial'!$A$1:$F$347,2,FALSE),"-")</f>
        <v>-</v>
      </c>
      <c r="H437" s="105" t="str">
        <f>IFERROR(VLOOKUP($A437,'HPI Partial'!$A$1:$F$347,3,FALSE),"-")</f>
        <v>-</v>
      </c>
      <c r="I437" s="105" t="str">
        <f>IFERROR(VLOOKUP($A437,'HPI Partial'!$A$1:$F$347,4,FALSE),"-")</f>
        <v>-</v>
      </c>
      <c r="J437" s="105" t="str">
        <f>IFERROR(VLOOKUP($A437,'HPI Partial'!$A$1:$F$347,5,FALSE),"-")</f>
        <v>-</v>
      </c>
      <c r="K437" s="105" t="str">
        <f>IFERROR(VLOOKUP($A437,'HPI Partial'!$A$1:$F$347,6,FALSE),"-")</f>
        <v>-</v>
      </c>
    </row>
    <row r="438" spans="1:11" ht="15" customHeight="1" x14ac:dyDescent="0.2">
      <c r="A438" s="109">
        <v>43735</v>
      </c>
      <c r="B438" s="48">
        <v>22.31</v>
      </c>
      <c r="C438" s="48">
        <v>22.4</v>
      </c>
      <c r="D438" s="48">
        <v>21.46</v>
      </c>
      <c r="E438" s="48">
        <v>21.77</v>
      </c>
      <c r="F438" s="48">
        <v>418320</v>
      </c>
      <c r="G438" s="105" t="str">
        <f>IFERROR(VLOOKUP($A438,'HPI Partial'!$A$1:$F$347,2,FALSE),"-")</f>
        <v>-</v>
      </c>
      <c r="H438" s="105" t="str">
        <f>IFERROR(VLOOKUP($A438,'HPI Partial'!$A$1:$F$347,3,FALSE),"-")</f>
        <v>-</v>
      </c>
      <c r="I438" s="105" t="str">
        <f>IFERROR(VLOOKUP($A438,'HPI Partial'!$A$1:$F$347,4,FALSE),"-")</f>
        <v>-</v>
      </c>
      <c r="J438" s="105" t="str">
        <f>IFERROR(VLOOKUP($A438,'HPI Partial'!$A$1:$F$347,5,FALSE),"-")</f>
        <v>-</v>
      </c>
      <c r="K438" s="105" t="str">
        <f>IFERROR(VLOOKUP($A438,'HPI Partial'!$A$1:$F$347,6,FALSE),"-")</f>
        <v>-</v>
      </c>
    </row>
    <row r="439" spans="1:11" ht="15" customHeight="1" x14ac:dyDescent="0.2">
      <c r="A439" s="109">
        <v>43734</v>
      </c>
      <c r="B439" s="48">
        <v>22.24</v>
      </c>
      <c r="C439" s="48">
        <v>22.5</v>
      </c>
      <c r="D439" s="48">
        <v>22.08</v>
      </c>
      <c r="E439" s="48">
        <v>22.31</v>
      </c>
      <c r="F439" s="48">
        <v>341610</v>
      </c>
      <c r="G439" s="105" t="str">
        <f>IFERROR(VLOOKUP($A439,'HPI Partial'!$A$1:$F$347,2,FALSE),"-")</f>
        <v>-</v>
      </c>
      <c r="H439" s="105" t="str">
        <f>IFERROR(VLOOKUP($A439,'HPI Partial'!$A$1:$F$347,3,FALSE),"-")</f>
        <v>-</v>
      </c>
      <c r="I439" s="105" t="str">
        <f>IFERROR(VLOOKUP($A439,'HPI Partial'!$A$1:$F$347,4,FALSE),"-")</f>
        <v>-</v>
      </c>
      <c r="J439" s="105" t="str">
        <f>IFERROR(VLOOKUP($A439,'HPI Partial'!$A$1:$F$347,5,FALSE),"-")</f>
        <v>-</v>
      </c>
      <c r="K439" s="105" t="str">
        <f>IFERROR(VLOOKUP($A439,'HPI Partial'!$A$1:$F$347,6,FALSE),"-")</f>
        <v>-</v>
      </c>
    </row>
    <row r="440" spans="1:11" ht="15" customHeight="1" x14ac:dyDescent="0.2">
      <c r="A440" s="109">
        <v>43733</v>
      </c>
      <c r="B440" s="48">
        <v>22.06</v>
      </c>
      <c r="C440" s="48">
        <v>22.38</v>
      </c>
      <c r="D440" s="48">
        <v>22.03</v>
      </c>
      <c r="E440" s="48">
        <v>22.27</v>
      </c>
      <c r="F440" s="48">
        <v>408129</v>
      </c>
      <c r="G440" s="105" t="str">
        <f>IFERROR(VLOOKUP($A440,'HPI Partial'!$A$1:$F$347,2,FALSE),"-")</f>
        <v>-</v>
      </c>
      <c r="H440" s="105" t="str">
        <f>IFERROR(VLOOKUP($A440,'HPI Partial'!$A$1:$F$347,3,FALSE),"-")</f>
        <v>-</v>
      </c>
      <c r="I440" s="105" t="str">
        <f>IFERROR(VLOOKUP($A440,'HPI Partial'!$A$1:$F$347,4,FALSE),"-")</f>
        <v>-</v>
      </c>
      <c r="J440" s="105" t="str">
        <f>IFERROR(VLOOKUP($A440,'HPI Partial'!$A$1:$F$347,5,FALSE),"-")</f>
        <v>-</v>
      </c>
      <c r="K440" s="105" t="str">
        <f>IFERROR(VLOOKUP($A440,'HPI Partial'!$A$1:$F$347,6,FALSE),"-")</f>
        <v>-</v>
      </c>
    </row>
    <row r="441" spans="1:11" ht="15" customHeight="1" x14ac:dyDescent="0.2">
      <c r="A441" s="109">
        <v>43732</v>
      </c>
      <c r="B441" s="48">
        <v>21.92</v>
      </c>
      <c r="C441" s="48">
        <v>22.17</v>
      </c>
      <c r="D441" s="48">
        <v>21.818100000000001</v>
      </c>
      <c r="E441" s="48">
        <v>22.05</v>
      </c>
      <c r="F441" s="48">
        <v>302105</v>
      </c>
      <c r="G441" s="105" t="str">
        <f>IFERROR(VLOOKUP($A441,'HPI Partial'!$A$1:$F$347,2,FALSE),"-")</f>
        <v>-</v>
      </c>
      <c r="H441" s="105" t="str">
        <f>IFERROR(VLOOKUP($A441,'HPI Partial'!$A$1:$F$347,3,FALSE),"-")</f>
        <v>-</v>
      </c>
      <c r="I441" s="105" t="str">
        <f>IFERROR(VLOOKUP($A441,'HPI Partial'!$A$1:$F$347,4,FALSE),"-")</f>
        <v>-</v>
      </c>
      <c r="J441" s="105" t="str">
        <f>IFERROR(VLOOKUP($A441,'HPI Partial'!$A$1:$F$347,5,FALSE),"-")</f>
        <v>-</v>
      </c>
      <c r="K441" s="105" t="str">
        <f>IFERROR(VLOOKUP($A441,'HPI Partial'!$A$1:$F$347,6,FALSE),"-")</f>
        <v>-</v>
      </c>
    </row>
    <row r="442" spans="1:11" ht="15" customHeight="1" x14ac:dyDescent="0.2">
      <c r="A442" s="109">
        <v>43731</v>
      </c>
      <c r="B442" s="48">
        <v>21.77</v>
      </c>
      <c r="C442" s="48">
        <v>22.22</v>
      </c>
      <c r="D442" s="48">
        <v>21.77</v>
      </c>
      <c r="E442" s="48">
        <v>21.88</v>
      </c>
      <c r="F442" s="48">
        <v>318063</v>
      </c>
      <c r="G442" s="105" t="str">
        <f>IFERROR(VLOOKUP($A442,'HPI Partial'!$A$1:$F$347,2,FALSE),"-")</f>
        <v>-</v>
      </c>
      <c r="H442" s="105" t="str">
        <f>IFERROR(VLOOKUP($A442,'HPI Partial'!$A$1:$F$347,3,FALSE),"-")</f>
        <v>-</v>
      </c>
      <c r="I442" s="105" t="str">
        <f>IFERROR(VLOOKUP($A442,'HPI Partial'!$A$1:$F$347,4,FALSE),"-")</f>
        <v>-</v>
      </c>
      <c r="J442" s="105" t="str">
        <f>IFERROR(VLOOKUP($A442,'HPI Partial'!$A$1:$F$347,5,FALSE),"-")</f>
        <v>-</v>
      </c>
      <c r="K442" s="105" t="str">
        <f>IFERROR(VLOOKUP($A442,'HPI Partial'!$A$1:$F$347,6,FALSE),"-")</f>
        <v>-</v>
      </c>
    </row>
    <row r="443" spans="1:11" ht="15" customHeight="1" x14ac:dyDescent="0.2">
      <c r="A443" s="109">
        <v>43728</v>
      </c>
      <c r="B443" s="48">
        <v>21.62</v>
      </c>
      <c r="C443" s="48">
        <v>21.965</v>
      </c>
      <c r="D443" s="48">
        <v>21.42</v>
      </c>
      <c r="E443" s="48">
        <v>21.85</v>
      </c>
      <c r="F443" s="48">
        <v>535351</v>
      </c>
      <c r="G443" s="105" t="str">
        <f>IFERROR(VLOOKUP($A443,'HPI Partial'!$A$1:$F$347,2,FALSE),"-")</f>
        <v>-</v>
      </c>
      <c r="H443" s="105" t="str">
        <f>IFERROR(VLOOKUP($A443,'HPI Partial'!$A$1:$F$347,3,FALSE),"-")</f>
        <v>-</v>
      </c>
      <c r="I443" s="105" t="str">
        <f>IFERROR(VLOOKUP($A443,'HPI Partial'!$A$1:$F$347,4,FALSE),"-")</f>
        <v>-</v>
      </c>
      <c r="J443" s="105" t="str">
        <f>IFERROR(VLOOKUP($A443,'HPI Partial'!$A$1:$F$347,5,FALSE),"-")</f>
        <v>-</v>
      </c>
      <c r="K443" s="105" t="str">
        <f>IFERROR(VLOOKUP($A443,'HPI Partial'!$A$1:$F$347,6,FALSE),"-")</f>
        <v>-</v>
      </c>
    </row>
    <row r="444" spans="1:11" ht="15" customHeight="1" x14ac:dyDescent="0.2">
      <c r="A444" s="109">
        <v>43727</v>
      </c>
      <c r="B444" s="48">
        <v>22.42</v>
      </c>
      <c r="C444" s="48">
        <v>22.42</v>
      </c>
      <c r="D444" s="48">
        <v>21.73</v>
      </c>
      <c r="E444" s="48">
        <v>21.74</v>
      </c>
      <c r="F444" s="48">
        <v>204880</v>
      </c>
      <c r="G444" s="105" t="str">
        <f>IFERROR(VLOOKUP($A444,'HPI Partial'!$A$1:$F$347,2,FALSE),"-")</f>
        <v>-</v>
      </c>
      <c r="H444" s="105" t="str">
        <f>IFERROR(VLOOKUP($A444,'HPI Partial'!$A$1:$F$347,3,FALSE),"-")</f>
        <v>-</v>
      </c>
      <c r="I444" s="105" t="str">
        <f>IFERROR(VLOOKUP($A444,'HPI Partial'!$A$1:$F$347,4,FALSE),"-")</f>
        <v>-</v>
      </c>
      <c r="J444" s="105" t="str">
        <f>IFERROR(VLOOKUP($A444,'HPI Partial'!$A$1:$F$347,5,FALSE),"-")</f>
        <v>-</v>
      </c>
      <c r="K444" s="105" t="str">
        <f>IFERROR(VLOOKUP($A444,'HPI Partial'!$A$1:$F$347,6,FALSE),"-")</f>
        <v>-</v>
      </c>
    </row>
    <row r="445" spans="1:11" ht="15" customHeight="1" x14ac:dyDescent="0.2">
      <c r="A445" s="109">
        <v>43726</v>
      </c>
      <c r="B445" s="48">
        <v>22.51</v>
      </c>
      <c r="C445" s="48">
        <v>22.7</v>
      </c>
      <c r="D445" s="48">
        <v>22.25</v>
      </c>
      <c r="E445" s="48">
        <v>22.43</v>
      </c>
      <c r="F445" s="48">
        <v>143114</v>
      </c>
      <c r="G445" s="105" t="str">
        <f>IFERROR(VLOOKUP($A445,'HPI Partial'!$A$1:$F$347,2,FALSE),"-")</f>
        <v>-</v>
      </c>
      <c r="H445" s="105" t="str">
        <f>IFERROR(VLOOKUP($A445,'HPI Partial'!$A$1:$F$347,3,FALSE),"-")</f>
        <v>-</v>
      </c>
      <c r="I445" s="105" t="str">
        <f>IFERROR(VLOOKUP($A445,'HPI Partial'!$A$1:$F$347,4,FALSE),"-")</f>
        <v>-</v>
      </c>
      <c r="J445" s="105" t="str">
        <f>IFERROR(VLOOKUP($A445,'HPI Partial'!$A$1:$F$347,5,FALSE),"-")</f>
        <v>-</v>
      </c>
      <c r="K445" s="105" t="str">
        <f>IFERROR(VLOOKUP($A445,'HPI Partial'!$A$1:$F$347,6,FALSE),"-")</f>
        <v>-</v>
      </c>
    </row>
    <row r="446" spans="1:11" ht="15" customHeight="1" x14ac:dyDescent="0.2">
      <c r="A446" s="109">
        <v>43725</v>
      </c>
      <c r="B446" s="48">
        <v>22.67</v>
      </c>
      <c r="C446" s="48">
        <v>22.77</v>
      </c>
      <c r="D446" s="48">
        <v>22.27</v>
      </c>
      <c r="E446" s="48">
        <v>22.51</v>
      </c>
      <c r="F446" s="48">
        <v>216661</v>
      </c>
      <c r="G446" s="105" t="str">
        <f>IFERROR(VLOOKUP($A446,'HPI Partial'!$A$1:$F$347,2,FALSE),"-")</f>
        <v>-</v>
      </c>
      <c r="H446" s="105" t="str">
        <f>IFERROR(VLOOKUP($A446,'HPI Partial'!$A$1:$F$347,3,FALSE),"-")</f>
        <v>-</v>
      </c>
      <c r="I446" s="105" t="str">
        <f>IFERROR(VLOOKUP($A446,'HPI Partial'!$A$1:$F$347,4,FALSE),"-")</f>
        <v>-</v>
      </c>
      <c r="J446" s="105" t="str">
        <f>IFERROR(VLOOKUP($A446,'HPI Partial'!$A$1:$F$347,5,FALSE),"-")</f>
        <v>-</v>
      </c>
      <c r="K446" s="105" t="str">
        <f>IFERROR(VLOOKUP($A446,'HPI Partial'!$A$1:$F$347,6,FALSE),"-")</f>
        <v>-</v>
      </c>
    </row>
    <row r="447" spans="1:11" ht="15" customHeight="1" x14ac:dyDescent="0.2">
      <c r="A447" s="109">
        <v>43724</v>
      </c>
      <c r="B447" s="48">
        <v>22.51</v>
      </c>
      <c r="C447" s="48">
        <v>22.81</v>
      </c>
      <c r="D447" s="48">
        <v>22.48</v>
      </c>
      <c r="E447" s="48">
        <v>22.77</v>
      </c>
      <c r="F447" s="48">
        <v>162803</v>
      </c>
      <c r="G447" s="105" t="str">
        <f>IFERROR(VLOOKUP($A447,'HPI Partial'!$A$1:$F$347,2,FALSE),"-")</f>
        <v>-</v>
      </c>
      <c r="H447" s="105" t="str">
        <f>IFERROR(VLOOKUP($A447,'HPI Partial'!$A$1:$F$347,3,FALSE),"-")</f>
        <v>-</v>
      </c>
      <c r="I447" s="105" t="str">
        <f>IFERROR(VLOOKUP($A447,'HPI Partial'!$A$1:$F$347,4,FALSE),"-")</f>
        <v>-</v>
      </c>
      <c r="J447" s="105" t="str">
        <f>IFERROR(VLOOKUP($A447,'HPI Partial'!$A$1:$F$347,5,FALSE),"-")</f>
        <v>-</v>
      </c>
      <c r="K447" s="105" t="str">
        <f>IFERROR(VLOOKUP($A447,'HPI Partial'!$A$1:$F$347,6,FALSE),"-")</f>
        <v>-</v>
      </c>
    </row>
    <row r="448" spans="1:11" ht="15" customHeight="1" x14ac:dyDescent="0.2">
      <c r="A448" s="109">
        <v>43721</v>
      </c>
      <c r="B448" s="48">
        <v>22.27</v>
      </c>
      <c r="C448" s="48">
        <v>22.77</v>
      </c>
      <c r="D448" s="48">
        <v>22.14</v>
      </c>
      <c r="E448" s="48">
        <v>22.69</v>
      </c>
      <c r="F448" s="48">
        <v>194400</v>
      </c>
      <c r="G448" s="105" t="str">
        <f>IFERROR(VLOOKUP($A448,'HPI Partial'!$A$1:$F$347,2,FALSE),"-")</f>
        <v>-</v>
      </c>
      <c r="H448" s="105" t="str">
        <f>IFERROR(VLOOKUP($A448,'HPI Partial'!$A$1:$F$347,3,FALSE),"-")</f>
        <v>-</v>
      </c>
      <c r="I448" s="105" t="str">
        <f>IFERROR(VLOOKUP($A448,'HPI Partial'!$A$1:$F$347,4,FALSE),"-")</f>
        <v>-</v>
      </c>
      <c r="J448" s="105" t="str">
        <f>IFERROR(VLOOKUP($A448,'HPI Partial'!$A$1:$F$347,5,FALSE),"-")</f>
        <v>-</v>
      </c>
      <c r="K448" s="105" t="str">
        <f>IFERROR(VLOOKUP($A448,'HPI Partial'!$A$1:$F$347,6,FALSE),"-")</f>
        <v>-</v>
      </c>
    </row>
    <row r="449" spans="1:11" ht="15" customHeight="1" x14ac:dyDescent="0.2">
      <c r="A449" s="109">
        <v>43720</v>
      </c>
      <c r="B449" s="48">
        <v>22.8</v>
      </c>
      <c r="C449" s="48">
        <v>22.8</v>
      </c>
      <c r="D449" s="48">
        <v>21.94</v>
      </c>
      <c r="E449" s="48">
        <v>22.1</v>
      </c>
      <c r="F449" s="48">
        <v>289734</v>
      </c>
      <c r="G449" s="105" t="str">
        <f>IFERROR(VLOOKUP($A449,'HPI Partial'!$A$1:$F$347,2,FALSE),"-")</f>
        <v>-</v>
      </c>
      <c r="H449" s="105" t="str">
        <f>IFERROR(VLOOKUP($A449,'HPI Partial'!$A$1:$F$347,3,FALSE),"-")</f>
        <v>-</v>
      </c>
      <c r="I449" s="105" t="str">
        <f>IFERROR(VLOOKUP($A449,'HPI Partial'!$A$1:$F$347,4,FALSE),"-")</f>
        <v>-</v>
      </c>
      <c r="J449" s="105" t="str">
        <f>IFERROR(VLOOKUP($A449,'HPI Partial'!$A$1:$F$347,5,FALSE),"-")</f>
        <v>-</v>
      </c>
      <c r="K449" s="105" t="str">
        <f>IFERROR(VLOOKUP($A449,'HPI Partial'!$A$1:$F$347,6,FALSE),"-")</f>
        <v>-</v>
      </c>
    </row>
    <row r="450" spans="1:11" ht="15" customHeight="1" x14ac:dyDescent="0.2">
      <c r="A450" s="109">
        <v>43719</v>
      </c>
      <c r="B450" s="48">
        <v>22.3</v>
      </c>
      <c r="C450" s="48">
        <v>22.88</v>
      </c>
      <c r="D450" s="48">
        <v>22.07</v>
      </c>
      <c r="E450" s="48">
        <v>22.84</v>
      </c>
      <c r="F450" s="48">
        <v>261928</v>
      </c>
      <c r="G450" s="105" t="str">
        <f>IFERROR(VLOOKUP($A450,'HPI Partial'!$A$1:$F$347,2,FALSE),"-")</f>
        <v>-</v>
      </c>
      <c r="H450" s="105" t="str">
        <f>IFERROR(VLOOKUP($A450,'HPI Partial'!$A$1:$F$347,3,FALSE),"-")</f>
        <v>-</v>
      </c>
      <c r="I450" s="105" t="str">
        <f>IFERROR(VLOOKUP($A450,'HPI Partial'!$A$1:$F$347,4,FALSE),"-")</f>
        <v>-</v>
      </c>
      <c r="J450" s="105" t="str">
        <f>IFERROR(VLOOKUP($A450,'HPI Partial'!$A$1:$F$347,5,FALSE),"-")</f>
        <v>-</v>
      </c>
      <c r="K450" s="105" t="str">
        <f>IFERROR(VLOOKUP($A450,'HPI Partial'!$A$1:$F$347,6,FALSE),"-")</f>
        <v>-</v>
      </c>
    </row>
    <row r="451" spans="1:11" ht="15" customHeight="1" x14ac:dyDescent="0.2">
      <c r="A451" s="109">
        <v>43718</v>
      </c>
      <c r="B451" s="48">
        <v>22.07</v>
      </c>
      <c r="C451" s="48">
        <v>22.38</v>
      </c>
      <c r="D451" s="48">
        <v>21.86</v>
      </c>
      <c r="E451" s="48">
        <v>22.21</v>
      </c>
      <c r="F451" s="48">
        <v>201078</v>
      </c>
      <c r="G451" s="105" t="str">
        <f>IFERROR(VLOOKUP($A451,'HPI Partial'!$A$1:$F$347,2,FALSE),"-")</f>
        <v>-</v>
      </c>
      <c r="H451" s="105" t="str">
        <f>IFERROR(VLOOKUP($A451,'HPI Partial'!$A$1:$F$347,3,FALSE),"-")</f>
        <v>-</v>
      </c>
      <c r="I451" s="105" t="str">
        <f>IFERROR(VLOOKUP($A451,'HPI Partial'!$A$1:$F$347,4,FALSE),"-")</f>
        <v>-</v>
      </c>
      <c r="J451" s="105" t="str">
        <f>IFERROR(VLOOKUP($A451,'HPI Partial'!$A$1:$F$347,5,FALSE),"-")</f>
        <v>-</v>
      </c>
      <c r="K451" s="105" t="str">
        <f>IFERROR(VLOOKUP($A451,'HPI Partial'!$A$1:$F$347,6,FALSE),"-")</f>
        <v>-</v>
      </c>
    </row>
    <row r="452" spans="1:11" ht="15" customHeight="1" x14ac:dyDescent="0.2">
      <c r="A452" s="109">
        <v>43717</v>
      </c>
      <c r="B452" s="48">
        <v>22.06</v>
      </c>
      <c r="C452" s="48">
        <v>22.414999999999999</v>
      </c>
      <c r="D452" s="48">
        <v>21.87</v>
      </c>
      <c r="E452" s="48">
        <v>22.14</v>
      </c>
      <c r="F452" s="48">
        <v>181513</v>
      </c>
      <c r="G452" s="105" t="str">
        <f>IFERROR(VLOOKUP($A452,'HPI Partial'!$A$1:$F$347,2,FALSE),"-")</f>
        <v>-</v>
      </c>
      <c r="H452" s="105" t="str">
        <f>IFERROR(VLOOKUP($A452,'HPI Partial'!$A$1:$F$347,3,FALSE),"-")</f>
        <v>-</v>
      </c>
      <c r="I452" s="105" t="str">
        <f>IFERROR(VLOOKUP($A452,'HPI Partial'!$A$1:$F$347,4,FALSE),"-")</f>
        <v>-</v>
      </c>
      <c r="J452" s="105" t="str">
        <f>IFERROR(VLOOKUP($A452,'HPI Partial'!$A$1:$F$347,5,FALSE),"-")</f>
        <v>-</v>
      </c>
      <c r="K452" s="105" t="str">
        <f>IFERROR(VLOOKUP($A452,'HPI Partial'!$A$1:$F$347,6,FALSE),"-")</f>
        <v>-</v>
      </c>
    </row>
    <row r="453" spans="1:11" ht="15" customHeight="1" x14ac:dyDescent="0.2">
      <c r="A453" s="109">
        <v>43714</v>
      </c>
      <c r="B453" s="48">
        <v>21.91</v>
      </c>
      <c r="C453" s="48">
        <v>22.12</v>
      </c>
      <c r="D453" s="48">
        <v>21.65</v>
      </c>
      <c r="E453" s="48">
        <v>21.96</v>
      </c>
      <c r="F453" s="48">
        <v>228895</v>
      </c>
      <c r="G453" s="105" t="str">
        <f>IFERROR(VLOOKUP($A453,'HPI Partial'!$A$1:$F$347,2,FALSE),"-")</f>
        <v>-</v>
      </c>
      <c r="H453" s="105" t="str">
        <f>IFERROR(VLOOKUP($A453,'HPI Partial'!$A$1:$F$347,3,FALSE),"-")</f>
        <v>-</v>
      </c>
      <c r="I453" s="105" t="str">
        <f>IFERROR(VLOOKUP($A453,'HPI Partial'!$A$1:$F$347,4,FALSE),"-")</f>
        <v>-</v>
      </c>
      <c r="J453" s="105" t="str">
        <f>IFERROR(VLOOKUP($A453,'HPI Partial'!$A$1:$F$347,5,FALSE),"-")</f>
        <v>-</v>
      </c>
      <c r="K453" s="105" t="str">
        <f>IFERROR(VLOOKUP($A453,'HPI Partial'!$A$1:$F$347,6,FALSE),"-")</f>
        <v>-</v>
      </c>
    </row>
    <row r="454" spans="1:11" ht="15" customHeight="1" x14ac:dyDescent="0.2">
      <c r="A454" s="109">
        <v>43713</v>
      </c>
      <c r="B454" s="48">
        <v>21.35</v>
      </c>
      <c r="C454" s="48">
        <v>21.89</v>
      </c>
      <c r="D454" s="48">
        <v>21.27</v>
      </c>
      <c r="E454" s="48">
        <v>21.85</v>
      </c>
      <c r="F454" s="48">
        <v>202001</v>
      </c>
      <c r="G454" s="105" t="str">
        <f>IFERROR(VLOOKUP($A454,'HPI Partial'!$A$1:$F$347,2,FALSE),"-")</f>
        <v>-</v>
      </c>
      <c r="H454" s="105" t="str">
        <f>IFERROR(VLOOKUP($A454,'HPI Partial'!$A$1:$F$347,3,FALSE),"-")</f>
        <v>-</v>
      </c>
      <c r="I454" s="105" t="str">
        <f>IFERROR(VLOOKUP($A454,'HPI Partial'!$A$1:$F$347,4,FALSE),"-")</f>
        <v>-</v>
      </c>
      <c r="J454" s="105" t="str">
        <f>IFERROR(VLOOKUP($A454,'HPI Partial'!$A$1:$F$347,5,FALSE),"-")</f>
        <v>-</v>
      </c>
      <c r="K454" s="105" t="str">
        <f>IFERROR(VLOOKUP($A454,'HPI Partial'!$A$1:$F$347,6,FALSE),"-")</f>
        <v>-</v>
      </c>
    </row>
    <row r="455" spans="1:11" ht="15" customHeight="1" x14ac:dyDescent="0.2">
      <c r="A455" s="109">
        <v>43712</v>
      </c>
      <c r="B455" s="48">
        <v>20.97</v>
      </c>
      <c r="C455" s="48">
        <v>21.2</v>
      </c>
      <c r="D455" s="48">
        <v>20.84</v>
      </c>
      <c r="E455" s="48">
        <v>21.15</v>
      </c>
      <c r="F455" s="48">
        <v>201719</v>
      </c>
      <c r="G455" s="105" t="str">
        <f>IFERROR(VLOOKUP($A455,'HPI Partial'!$A$1:$F$347,2,FALSE),"-")</f>
        <v>-</v>
      </c>
      <c r="H455" s="105" t="str">
        <f>IFERROR(VLOOKUP($A455,'HPI Partial'!$A$1:$F$347,3,FALSE),"-")</f>
        <v>-</v>
      </c>
      <c r="I455" s="105" t="str">
        <f>IFERROR(VLOOKUP($A455,'HPI Partial'!$A$1:$F$347,4,FALSE),"-")</f>
        <v>-</v>
      </c>
      <c r="J455" s="105" t="str">
        <f>IFERROR(VLOOKUP($A455,'HPI Partial'!$A$1:$F$347,5,FALSE),"-")</f>
        <v>-</v>
      </c>
      <c r="K455" s="105" t="str">
        <f>IFERROR(VLOOKUP($A455,'HPI Partial'!$A$1:$F$347,6,FALSE),"-")</f>
        <v>-</v>
      </c>
    </row>
    <row r="456" spans="1:11" ht="15" customHeight="1" x14ac:dyDescent="0.2">
      <c r="A456" s="109">
        <v>43711</v>
      </c>
      <c r="B456" s="48">
        <v>20.82</v>
      </c>
      <c r="C456" s="48">
        <v>20.86</v>
      </c>
      <c r="D456" s="48">
        <v>20.57</v>
      </c>
      <c r="E456" s="48">
        <v>20.77</v>
      </c>
      <c r="F456" s="48">
        <v>192597</v>
      </c>
      <c r="G456" s="105" t="str">
        <f>IFERROR(VLOOKUP($A456,'HPI Partial'!$A$1:$F$347,2,FALSE),"-")</f>
        <v>-</v>
      </c>
      <c r="H456" s="105" t="str">
        <f>IFERROR(VLOOKUP($A456,'HPI Partial'!$A$1:$F$347,3,FALSE),"-")</f>
        <v>-</v>
      </c>
      <c r="I456" s="105" t="str">
        <f>IFERROR(VLOOKUP($A456,'HPI Partial'!$A$1:$F$347,4,FALSE),"-")</f>
        <v>-</v>
      </c>
      <c r="J456" s="105" t="str">
        <f>IFERROR(VLOOKUP($A456,'HPI Partial'!$A$1:$F$347,5,FALSE),"-")</f>
        <v>-</v>
      </c>
      <c r="K456" s="105" t="str">
        <f>IFERROR(VLOOKUP($A456,'HPI Partial'!$A$1:$F$347,6,FALSE),"-")</f>
        <v>-</v>
      </c>
    </row>
    <row r="457" spans="1:11" ht="15" customHeight="1" x14ac:dyDescent="0.2">
      <c r="A457" s="109">
        <v>43707</v>
      </c>
      <c r="B457" s="48">
        <v>21.19</v>
      </c>
      <c r="C457" s="48">
        <v>21.19</v>
      </c>
      <c r="D457" s="48">
        <v>20.8</v>
      </c>
      <c r="E457" s="48">
        <v>20.92</v>
      </c>
      <c r="F457" s="48">
        <v>214919</v>
      </c>
      <c r="G457" s="105" t="str">
        <f>IFERROR(VLOOKUP($A457,'HPI Partial'!$A$1:$F$347,2,FALSE),"-")</f>
        <v>-</v>
      </c>
      <c r="H457" s="105" t="str">
        <f>IFERROR(VLOOKUP($A457,'HPI Partial'!$A$1:$F$347,3,FALSE),"-")</f>
        <v>-</v>
      </c>
      <c r="I457" s="105" t="str">
        <f>IFERROR(VLOOKUP($A457,'HPI Partial'!$A$1:$F$347,4,FALSE),"-")</f>
        <v>-</v>
      </c>
      <c r="J457" s="105" t="str">
        <f>IFERROR(VLOOKUP($A457,'HPI Partial'!$A$1:$F$347,5,FALSE),"-")</f>
        <v>-</v>
      </c>
      <c r="K457" s="105" t="str">
        <f>IFERROR(VLOOKUP($A457,'HPI Partial'!$A$1:$F$347,6,FALSE),"-")</f>
        <v>-</v>
      </c>
    </row>
    <row r="458" spans="1:11" ht="15" customHeight="1" x14ac:dyDescent="0.2">
      <c r="A458" s="109">
        <v>43706</v>
      </c>
      <c r="B458" s="48">
        <v>20.93</v>
      </c>
      <c r="C458" s="48">
        <v>21.32</v>
      </c>
      <c r="D458" s="48">
        <v>20.93</v>
      </c>
      <c r="E458" s="48">
        <v>21.08</v>
      </c>
      <c r="F458" s="48">
        <v>139785</v>
      </c>
      <c r="G458" s="105" t="str">
        <f>IFERROR(VLOOKUP($A458,'HPI Partial'!$A$1:$F$347,2,FALSE),"-")</f>
        <v>-</v>
      </c>
      <c r="H458" s="105" t="str">
        <f>IFERROR(VLOOKUP($A458,'HPI Partial'!$A$1:$F$347,3,FALSE),"-")</f>
        <v>-</v>
      </c>
      <c r="I458" s="105" t="str">
        <f>IFERROR(VLOOKUP($A458,'HPI Partial'!$A$1:$F$347,4,FALSE),"-")</f>
        <v>-</v>
      </c>
      <c r="J458" s="105" t="str">
        <f>IFERROR(VLOOKUP($A458,'HPI Partial'!$A$1:$F$347,5,FALSE),"-")</f>
        <v>-</v>
      </c>
      <c r="K458" s="105" t="str">
        <f>IFERROR(VLOOKUP($A458,'HPI Partial'!$A$1:$F$347,6,FALSE),"-")</f>
        <v>-</v>
      </c>
    </row>
    <row r="459" spans="1:11" ht="15" customHeight="1" x14ac:dyDescent="0.2">
      <c r="A459" s="109">
        <v>43705</v>
      </c>
      <c r="B459" s="48">
        <v>20.309999999999999</v>
      </c>
      <c r="C459" s="48">
        <v>20.82</v>
      </c>
      <c r="D459" s="48">
        <v>20.260000000000002</v>
      </c>
      <c r="E459" s="48">
        <v>20.78</v>
      </c>
      <c r="F459" s="48">
        <v>165368</v>
      </c>
      <c r="G459" s="105" t="str">
        <f>IFERROR(VLOOKUP($A459,'HPI Partial'!$A$1:$F$347,2,FALSE),"-")</f>
        <v>-</v>
      </c>
      <c r="H459" s="105" t="str">
        <f>IFERROR(VLOOKUP($A459,'HPI Partial'!$A$1:$F$347,3,FALSE),"-")</f>
        <v>-</v>
      </c>
      <c r="I459" s="105" t="str">
        <f>IFERROR(VLOOKUP($A459,'HPI Partial'!$A$1:$F$347,4,FALSE),"-")</f>
        <v>-</v>
      </c>
      <c r="J459" s="105" t="str">
        <f>IFERROR(VLOOKUP($A459,'HPI Partial'!$A$1:$F$347,5,FALSE),"-")</f>
        <v>-</v>
      </c>
      <c r="K459" s="105" t="str">
        <f>IFERROR(VLOOKUP($A459,'HPI Partial'!$A$1:$F$347,6,FALSE),"-")</f>
        <v>-</v>
      </c>
    </row>
    <row r="460" spans="1:11" ht="15" customHeight="1" x14ac:dyDescent="0.2">
      <c r="A460" s="109">
        <v>43704</v>
      </c>
      <c r="B460" s="48">
        <v>20.99</v>
      </c>
      <c r="C460" s="48">
        <v>20.99</v>
      </c>
      <c r="D460" s="48">
        <v>20.23</v>
      </c>
      <c r="E460" s="48">
        <v>20.37</v>
      </c>
      <c r="F460" s="48">
        <v>278680</v>
      </c>
      <c r="G460" s="105" t="str">
        <f>IFERROR(VLOOKUP($A460,'HPI Partial'!$A$1:$F$347,2,FALSE),"-")</f>
        <v>-</v>
      </c>
      <c r="H460" s="105" t="str">
        <f>IFERROR(VLOOKUP($A460,'HPI Partial'!$A$1:$F$347,3,FALSE),"-")</f>
        <v>-</v>
      </c>
      <c r="I460" s="105" t="str">
        <f>IFERROR(VLOOKUP($A460,'HPI Partial'!$A$1:$F$347,4,FALSE),"-")</f>
        <v>-</v>
      </c>
      <c r="J460" s="105" t="str">
        <f>IFERROR(VLOOKUP($A460,'HPI Partial'!$A$1:$F$347,5,FALSE),"-")</f>
        <v>-</v>
      </c>
      <c r="K460" s="105" t="str">
        <f>IFERROR(VLOOKUP($A460,'HPI Partial'!$A$1:$F$347,6,FALSE),"-")</f>
        <v>-</v>
      </c>
    </row>
    <row r="461" spans="1:11" ht="15" customHeight="1" x14ac:dyDescent="0.2">
      <c r="A461" s="109">
        <v>43703</v>
      </c>
      <c r="B461" s="48">
        <v>21.12</v>
      </c>
      <c r="C461" s="48">
        <v>21.18</v>
      </c>
      <c r="D461" s="48">
        <v>20.72</v>
      </c>
      <c r="E461" s="48">
        <v>20.8</v>
      </c>
      <c r="F461" s="48">
        <v>200931</v>
      </c>
      <c r="G461" s="105" t="str">
        <f>IFERROR(VLOOKUP($A461,'HPI Partial'!$A$1:$F$347,2,FALSE),"-")</f>
        <v>-</v>
      </c>
      <c r="H461" s="105" t="str">
        <f>IFERROR(VLOOKUP($A461,'HPI Partial'!$A$1:$F$347,3,FALSE),"-")</f>
        <v>-</v>
      </c>
      <c r="I461" s="105" t="str">
        <f>IFERROR(VLOOKUP($A461,'HPI Partial'!$A$1:$F$347,4,FALSE),"-")</f>
        <v>-</v>
      </c>
      <c r="J461" s="105" t="str">
        <f>IFERROR(VLOOKUP($A461,'HPI Partial'!$A$1:$F$347,5,FALSE),"-")</f>
        <v>-</v>
      </c>
      <c r="K461" s="105" t="str">
        <f>IFERROR(VLOOKUP($A461,'HPI Partial'!$A$1:$F$347,6,FALSE),"-")</f>
        <v>-</v>
      </c>
    </row>
    <row r="462" spans="1:11" ht="15" customHeight="1" x14ac:dyDescent="0.2">
      <c r="A462" s="109">
        <v>43700</v>
      </c>
      <c r="B462" s="48">
        <v>21.39</v>
      </c>
      <c r="C462" s="48">
        <v>21.605</v>
      </c>
      <c r="D462" s="48">
        <v>20.86</v>
      </c>
      <c r="E462" s="48">
        <v>20.91</v>
      </c>
      <c r="F462" s="48">
        <v>229262</v>
      </c>
      <c r="G462" s="105" t="str">
        <f>IFERROR(VLOOKUP($A462,'HPI Partial'!$A$1:$F$347,2,FALSE),"-")</f>
        <v>-</v>
      </c>
      <c r="H462" s="105" t="str">
        <f>IFERROR(VLOOKUP($A462,'HPI Partial'!$A$1:$F$347,3,FALSE),"-")</f>
        <v>-</v>
      </c>
      <c r="I462" s="105" t="str">
        <f>IFERROR(VLOOKUP($A462,'HPI Partial'!$A$1:$F$347,4,FALSE),"-")</f>
        <v>-</v>
      </c>
      <c r="J462" s="105" t="str">
        <f>IFERROR(VLOOKUP($A462,'HPI Partial'!$A$1:$F$347,5,FALSE),"-")</f>
        <v>-</v>
      </c>
      <c r="K462" s="105" t="str">
        <f>IFERROR(VLOOKUP($A462,'HPI Partial'!$A$1:$F$347,6,FALSE),"-")</f>
        <v>-</v>
      </c>
    </row>
    <row r="463" spans="1:11" ht="15" customHeight="1" x14ac:dyDescent="0.2">
      <c r="A463" s="109">
        <v>43699</v>
      </c>
      <c r="B463" s="48">
        <v>21.26</v>
      </c>
      <c r="C463" s="48">
        <v>21.614999999999998</v>
      </c>
      <c r="D463" s="48">
        <v>21.01</v>
      </c>
      <c r="E463" s="48">
        <v>21.52</v>
      </c>
      <c r="F463" s="48">
        <v>287696</v>
      </c>
      <c r="G463" s="105" t="str">
        <f>IFERROR(VLOOKUP($A463,'HPI Partial'!$A$1:$F$347,2,FALSE),"-")</f>
        <v>-</v>
      </c>
      <c r="H463" s="105" t="str">
        <f>IFERROR(VLOOKUP($A463,'HPI Partial'!$A$1:$F$347,3,FALSE),"-")</f>
        <v>-</v>
      </c>
      <c r="I463" s="105" t="str">
        <f>IFERROR(VLOOKUP($A463,'HPI Partial'!$A$1:$F$347,4,FALSE),"-")</f>
        <v>-</v>
      </c>
      <c r="J463" s="105" t="str">
        <f>IFERROR(VLOOKUP($A463,'HPI Partial'!$A$1:$F$347,5,FALSE),"-")</f>
        <v>-</v>
      </c>
      <c r="K463" s="105" t="str">
        <f>IFERROR(VLOOKUP($A463,'HPI Partial'!$A$1:$F$347,6,FALSE),"-")</f>
        <v>-</v>
      </c>
    </row>
    <row r="464" spans="1:11" ht="15" customHeight="1" x14ac:dyDescent="0.2">
      <c r="A464" s="109">
        <v>43698</v>
      </c>
      <c r="B464" s="48">
        <v>21.24</v>
      </c>
      <c r="C464" s="48">
        <v>21.434999999999999</v>
      </c>
      <c r="D464" s="48">
        <v>21.043399999999998</v>
      </c>
      <c r="E464" s="48">
        <v>21.22</v>
      </c>
      <c r="F464" s="48">
        <v>204753</v>
      </c>
      <c r="G464" s="105" t="str">
        <f>IFERROR(VLOOKUP($A464,'HPI Partial'!$A$1:$F$347,2,FALSE),"-")</f>
        <v>-</v>
      </c>
      <c r="H464" s="105" t="str">
        <f>IFERROR(VLOOKUP($A464,'HPI Partial'!$A$1:$F$347,3,FALSE),"-")</f>
        <v>-</v>
      </c>
      <c r="I464" s="105" t="str">
        <f>IFERROR(VLOOKUP($A464,'HPI Partial'!$A$1:$F$347,4,FALSE),"-")</f>
        <v>-</v>
      </c>
      <c r="J464" s="105" t="str">
        <f>IFERROR(VLOOKUP($A464,'HPI Partial'!$A$1:$F$347,5,FALSE),"-")</f>
        <v>-</v>
      </c>
      <c r="K464" s="105" t="str">
        <f>IFERROR(VLOOKUP($A464,'HPI Partial'!$A$1:$F$347,6,FALSE),"-")</f>
        <v>-</v>
      </c>
    </row>
    <row r="465" spans="1:11" ht="15" customHeight="1" x14ac:dyDescent="0.2">
      <c r="A465" s="109">
        <v>43697</v>
      </c>
      <c r="B465" s="48">
        <v>21.06</v>
      </c>
      <c r="C465" s="48">
        <v>21.204999999999998</v>
      </c>
      <c r="D465" s="48">
        <v>20.83</v>
      </c>
      <c r="E465" s="48">
        <v>21.1</v>
      </c>
      <c r="F465" s="48">
        <v>191922</v>
      </c>
      <c r="G465" s="105" t="str">
        <f>IFERROR(VLOOKUP($A465,'HPI Partial'!$A$1:$F$347,2,FALSE),"-")</f>
        <v>-</v>
      </c>
      <c r="H465" s="105" t="str">
        <f>IFERROR(VLOOKUP($A465,'HPI Partial'!$A$1:$F$347,3,FALSE),"-")</f>
        <v>-</v>
      </c>
      <c r="I465" s="105" t="str">
        <f>IFERROR(VLOOKUP($A465,'HPI Partial'!$A$1:$F$347,4,FALSE),"-")</f>
        <v>-</v>
      </c>
      <c r="J465" s="105" t="str">
        <f>IFERROR(VLOOKUP($A465,'HPI Partial'!$A$1:$F$347,5,FALSE),"-")</f>
        <v>-</v>
      </c>
      <c r="K465" s="105" t="str">
        <f>IFERROR(VLOOKUP($A465,'HPI Partial'!$A$1:$F$347,6,FALSE),"-")</f>
        <v>-</v>
      </c>
    </row>
    <row r="466" spans="1:11" ht="15" customHeight="1" x14ac:dyDescent="0.2">
      <c r="A466" s="109">
        <v>43696</v>
      </c>
      <c r="B466" s="48">
        <v>21.38</v>
      </c>
      <c r="C466" s="48">
        <v>21.48</v>
      </c>
      <c r="D466" s="48">
        <v>21.09</v>
      </c>
      <c r="E466" s="48">
        <v>21.14</v>
      </c>
      <c r="F466" s="48">
        <v>277056</v>
      </c>
      <c r="G466" s="105" t="str">
        <f>IFERROR(VLOOKUP($A466,'HPI Partial'!$A$1:$F$347,2,FALSE),"-")</f>
        <v>-</v>
      </c>
      <c r="H466" s="105" t="str">
        <f>IFERROR(VLOOKUP($A466,'HPI Partial'!$A$1:$F$347,3,FALSE),"-")</f>
        <v>-</v>
      </c>
      <c r="I466" s="105" t="str">
        <f>IFERROR(VLOOKUP($A466,'HPI Partial'!$A$1:$F$347,4,FALSE),"-")</f>
        <v>-</v>
      </c>
      <c r="J466" s="105" t="str">
        <f>IFERROR(VLOOKUP($A466,'HPI Partial'!$A$1:$F$347,5,FALSE),"-")</f>
        <v>-</v>
      </c>
      <c r="K466" s="105" t="str">
        <f>IFERROR(VLOOKUP($A466,'HPI Partial'!$A$1:$F$347,6,FALSE),"-")</f>
        <v>-</v>
      </c>
    </row>
    <row r="467" spans="1:11" ht="15" customHeight="1" x14ac:dyDescent="0.2">
      <c r="A467" s="109">
        <v>43693</v>
      </c>
      <c r="B467" s="48">
        <v>20.75</v>
      </c>
      <c r="C467" s="48">
        <v>21.4</v>
      </c>
      <c r="D467" s="48">
        <v>20.745000000000001</v>
      </c>
      <c r="E467" s="48">
        <v>21.12</v>
      </c>
      <c r="F467" s="48">
        <v>461363</v>
      </c>
      <c r="G467" s="105" t="str">
        <f>IFERROR(VLOOKUP($A467,'HPI Partial'!$A$1:$F$347,2,FALSE),"-")</f>
        <v>-</v>
      </c>
      <c r="H467" s="105" t="str">
        <f>IFERROR(VLOOKUP($A467,'HPI Partial'!$A$1:$F$347,3,FALSE),"-")</f>
        <v>-</v>
      </c>
      <c r="I467" s="105" t="str">
        <f>IFERROR(VLOOKUP($A467,'HPI Partial'!$A$1:$F$347,4,FALSE),"-")</f>
        <v>-</v>
      </c>
      <c r="J467" s="105" t="str">
        <f>IFERROR(VLOOKUP($A467,'HPI Partial'!$A$1:$F$347,5,FALSE),"-")</f>
        <v>-</v>
      </c>
      <c r="K467" s="105" t="str">
        <f>IFERROR(VLOOKUP($A467,'HPI Partial'!$A$1:$F$347,6,FALSE),"-")</f>
        <v>-</v>
      </c>
    </row>
    <row r="468" spans="1:11" ht="15" customHeight="1" x14ac:dyDescent="0.2">
      <c r="A468" s="109">
        <v>43692</v>
      </c>
      <c r="B468" s="48">
        <v>20.57</v>
      </c>
      <c r="C468" s="48">
        <v>20.78</v>
      </c>
      <c r="D468" s="48">
        <v>20.46</v>
      </c>
      <c r="E468" s="48">
        <v>20.53</v>
      </c>
      <c r="F468" s="48">
        <v>212811</v>
      </c>
      <c r="G468" s="105" t="str">
        <f>IFERROR(VLOOKUP($A468,'HPI Partial'!$A$1:$F$347,2,FALSE),"-")</f>
        <v>-</v>
      </c>
      <c r="H468" s="105" t="str">
        <f>IFERROR(VLOOKUP($A468,'HPI Partial'!$A$1:$F$347,3,FALSE),"-")</f>
        <v>-</v>
      </c>
      <c r="I468" s="105" t="str">
        <f>IFERROR(VLOOKUP($A468,'HPI Partial'!$A$1:$F$347,4,FALSE),"-")</f>
        <v>-</v>
      </c>
      <c r="J468" s="105" t="str">
        <f>IFERROR(VLOOKUP($A468,'HPI Partial'!$A$1:$F$347,5,FALSE),"-")</f>
        <v>-</v>
      </c>
      <c r="K468" s="105" t="str">
        <f>IFERROR(VLOOKUP($A468,'HPI Partial'!$A$1:$F$347,6,FALSE),"-")</f>
        <v>-</v>
      </c>
    </row>
    <row r="469" spans="1:11" ht="15" customHeight="1" x14ac:dyDescent="0.2">
      <c r="A469" s="109">
        <v>43691</v>
      </c>
      <c r="B469" s="48">
        <v>21.06</v>
      </c>
      <c r="C469" s="48">
        <v>21.06</v>
      </c>
      <c r="D469" s="48">
        <v>20.495000000000001</v>
      </c>
      <c r="E469" s="48">
        <v>20.55</v>
      </c>
      <c r="F469" s="48">
        <v>285350</v>
      </c>
      <c r="G469" s="105" t="str">
        <f>IFERROR(VLOOKUP($A469,'HPI Partial'!$A$1:$F$347,2,FALSE),"-")</f>
        <v>-</v>
      </c>
      <c r="H469" s="105" t="str">
        <f>IFERROR(VLOOKUP($A469,'HPI Partial'!$A$1:$F$347,3,FALSE),"-")</f>
        <v>-</v>
      </c>
      <c r="I469" s="105" t="str">
        <f>IFERROR(VLOOKUP($A469,'HPI Partial'!$A$1:$F$347,4,FALSE),"-")</f>
        <v>-</v>
      </c>
      <c r="J469" s="105" t="str">
        <f>IFERROR(VLOOKUP($A469,'HPI Partial'!$A$1:$F$347,5,FALSE),"-")</f>
        <v>-</v>
      </c>
      <c r="K469" s="105" t="str">
        <f>IFERROR(VLOOKUP($A469,'HPI Partial'!$A$1:$F$347,6,FALSE),"-")</f>
        <v>-</v>
      </c>
    </row>
    <row r="470" spans="1:11" ht="15" customHeight="1" x14ac:dyDescent="0.2">
      <c r="A470" s="109">
        <v>43690</v>
      </c>
      <c r="B470" s="48">
        <v>20.95</v>
      </c>
      <c r="C470" s="48">
        <v>21.51</v>
      </c>
      <c r="D470" s="48">
        <v>20.95</v>
      </c>
      <c r="E470" s="48">
        <v>21.37</v>
      </c>
      <c r="F470" s="48">
        <v>172798</v>
      </c>
      <c r="G470" s="105" t="str">
        <f>IFERROR(VLOOKUP($A470,'HPI Partial'!$A$1:$F$347,2,FALSE),"-")</f>
        <v>-</v>
      </c>
      <c r="H470" s="105" t="str">
        <f>IFERROR(VLOOKUP($A470,'HPI Partial'!$A$1:$F$347,3,FALSE),"-")</f>
        <v>-</v>
      </c>
      <c r="I470" s="105" t="str">
        <f>IFERROR(VLOOKUP($A470,'HPI Partial'!$A$1:$F$347,4,FALSE),"-")</f>
        <v>-</v>
      </c>
      <c r="J470" s="105" t="str">
        <f>IFERROR(VLOOKUP($A470,'HPI Partial'!$A$1:$F$347,5,FALSE),"-")</f>
        <v>-</v>
      </c>
      <c r="K470" s="105" t="str">
        <f>IFERROR(VLOOKUP($A470,'HPI Partial'!$A$1:$F$347,6,FALSE),"-")</f>
        <v>-</v>
      </c>
    </row>
    <row r="471" spans="1:11" ht="15" customHeight="1" x14ac:dyDescent="0.2">
      <c r="A471" s="109">
        <v>43689</v>
      </c>
      <c r="B471" s="48">
        <v>21.34</v>
      </c>
      <c r="C471" s="48">
        <v>21.6</v>
      </c>
      <c r="D471" s="48">
        <v>21.02</v>
      </c>
      <c r="E471" s="48">
        <v>21.09</v>
      </c>
      <c r="F471" s="48">
        <v>145243</v>
      </c>
      <c r="G471" s="105" t="str">
        <f>IFERROR(VLOOKUP($A471,'HPI Partial'!$A$1:$F$347,2,FALSE),"-")</f>
        <v>-</v>
      </c>
      <c r="H471" s="105" t="str">
        <f>IFERROR(VLOOKUP($A471,'HPI Partial'!$A$1:$F$347,3,FALSE),"-")</f>
        <v>-</v>
      </c>
      <c r="I471" s="105" t="str">
        <f>IFERROR(VLOOKUP($A471,'HPI Partial'!$A$1:$F$347,4,FALSE),"-")</f>
        <v>-</v>
      </c>
      <c r="J471" s="105" t="str">
        <f>IFERROR(VLOOKUP($A471,'HPI Partial'!$A$1:$F$347,5,FALSE),"-")</f>
        <v>-</v>
      </c>
      <c r="K471" s="105" t="str">
        <f>IFERROR(VLOOKUP($A471,'HPI Partial'!$A$1:$F$347,6,FALSE),"-")</f>
        <v>-</v>
      </c>
    </row>
    <row r="472" spans="1:11" ht="15" customHeight="1" x14ac:dyDescent="0.2">
      <c r="A472" s="109">
        <v>43686</v>
      </c>
      <c r="B472" s="48">
        <v>21.35</v>
      </c>
      <c r="C472" s="48">
        <v>21.61</v>
      </c>
      <c r="D472" s="48">
        <v>21.11</v>
      </c>
      <c r="E472" s="48">
        <v>21.48</v>
      </c>
      <c r="F472" s="48">
        <v>193260</v>
      </c>
      <c r="G472" s="105" t="str">
        <f>IFERROR(VLOOKUP($A472,'HPI Partial'!$A$1:$F$347,2,FALSE),"-")</f>
        <v>-</v>
      </c>
      <c r="H472" s="105" t="str">
        <f>IFERROR(VLOOKUP($A472,'HPI Partial'!$A$1:$F$347,3,FALSE),"-")</f>
        <v>-</v>
      </c>
      <c r="I472" s="105" t="str">
        <f>IFERROR(VLOOKUP($A472,'HPI Partial'!$A$1:$F$347,4,FALSE),"-")</f>
        <v>-</v>
      </c>
      <c r="J472" s="105" t="str">
        <f>IFERROR(VLOOKUP($A472,'HPI Partial'!$A$1:$F$347,5,FALSE),"-")</f>
        <v>-</v>
      </c>
      <c r="K472" s="105" t="str">
        <f>IFERROR(VLOOKUP($A472,'HPI Partial'!$A$1:$F$347,6,FALSE),"-")</f>
        <v>-</v>
      </c>
    </row>
    <row r="473" spans="1:11" ht="15" customHeight="1" x14ac:dyDescent="0.2">
      <c r="A473" s="109">
        <v>43685</v>
      </c>
      <c r="B473" s="48">
        <v>21.2</v>
      </c>
      <c r="C473" s="48">
        <v>21.6</v>
      </c>
      <c r="D473" s="48">
        <v>21.16</v>
      </c>
      <c r="E473" s="48">
        <v>21.5</v>
      </c>
      <c r="F473" s="48">
        <v>233540</v>
      </c>
      <c r="G473" s="105" t="str">
        <f>IFERROR(VLOOKUP($A473,'HPI Partial'!$A$1:$F$347,2,FALSE),"-")</f>
        <v>-</v>
      </c>
      <c r="H473" s="105" t="str">
        <f>IFERROR(VLOOKUP($A473,'HPI Partial'!$A$1:$F$347,3,FALSE),"-")</f>
        <v>-</v>
      </c>
      <c r="I473" s="105" t="str">
        <f>IFERROR(VLOOKUP($A473,'HPI Partial'!$A$1:$F$347,4,FALSE),"-")</f>
        <v>-</v>
      </c>
      <c r="J473" s="105" t="str">
        <f>IFERROR(VLOOKUP($A473,'HPI Partial'!$A$1:$F$347,5,FALSE),"-")</f>
        <v>-</v>
      </c>
      <c r="K473" s="105" t="str">
        <f>IFERROR(VLOOKUP($A473,'HPI Partial'!$A$1:$F$347,6,FALSE),"-")</f>
        <v>-</v>
      </c>
    </row>
    <row r="474" spans="1:11" ht="15" customHeight="1" x14ac:dyDescent="0.2">
      <c r="A474" s="109">
        <v>43684</v>
      </c>
      <c r="B474" s="48">
        <v>20.8</v>
      </c>
      <c r="C474" s="48">
        <v>21.145</v>
      </c>
      <c r="D474" s="48">
        <v>20.74</v>
      </c>
      <c r="E474" s="48">
        <v>21.02</v>
      </c>
      <c r="F474" s="48">
        <v>265945</v>
      </c>
      <c r="G474" s="105" t="str">
        <f>IFERROR(VLOOKUP($A474,'HPI Partial'!$A$1:$F$347,2,FALSE),"-")</f>
        <v>-</v>
      </c>
      <c r="H474" s="105" t="str">
        <f>IFERROR(VLOOKUP($A474,'HPI Partial'!$A$1:$F$347,3,FALSE),"-")</f>
        <v>-</v>
      </c>
      <c r="I474" s="105" t="str">
        <f>IFERROR(VLOOKUP($A474,'HPI Partial'!$A$1:$F$347,4,FALSE),"-")</f>
        <v>-</v>
      </c>
      <c r="J474" s="105" t="str">
        <f>IFERROR(VLOOKUP($A474,'HPI Partial'!$A$1:$F$347,5,FALSE),"-")</f>
        <v>-</v>
      </c>
      <c r="K474" s="105" t="str">
        <f>IFERROR(VLOOKUP($A474,'HPI Partial'!$A$1:$F$347,6,FALSE),"-")</f>
        <v>-</v>
      </c>
    </row>
    <row r="475" spans="1:11" ht="15" customHeight="1" x14ac:dyDescent="0.2">
      <c r="A475" s="109">
        <v>43683</v>
      </c>
      <c r="B475" s="48">
        <v>20.89</v>
      </c>
      <c r="C475" s="48">
        <v>21.07</v>
      </c>
      <c r="D475" s="48">
        <v>20.51</v>
      </c>
      <c r="E475" s="48">
        <v>21.05</v>
      </c>
      <c r="F475" s="48">
        <v>313548</v>
      </c>
      <c r="G475" s="105" t="str">
        <f>IFERROR(VLOOKUP($A475,'HPI Partial'!$A$1:$F$347,2,FALSE),"-")</f>
        <v>-</v>
      </c>
      <c r="H475" s="105" t="str">
        <f>IFERROR(VLOOKUP($A475,'HPI Partial'!$A$1:$F$347,3,FALSE),"-")</f>
        <v>-</v>
      </c>
      <c r="I475" s="105" t="str">
        <f>IFERROR(VLOOKUP($A475,'HPI Partial'!$A$1:$F$347,4,FALSE),"-")</f>
        <v>-</v>
      </c>
      <c r="J475" s="105" t="str">
        <f>IFERROR(VLOOKUP($A475,'HPI Partial'!$A$1:$F$347,5,FALSE),"-")</f>
        <v>-</v>
      </c>
      <c r="K475" s="105" t="str">
        <f>IFERROR(VLOOKUP($A475,'HPI Partial'!$A$1:$F$347,6,FALSE),"-")</f>
        <v>-</v>
      </c>
    </row>
    <row r="476" spans="1:11" ht="15" customHeight="1" x14ac:dyDescent="0.2">
      <c r="A476" s="109">
        <v>43682</v>
      </c>
      <c r="B476" s="48">
        <v>21.14</v>
      </c>
      <c r="C476" s="48">
        <v>21.14</v>
      </c>
      <c r="D476" s="48">
        <v>20.6</v>
      </c>
      <c r="E476" s="48">
        <v>20.81</v>
      </c>
      <c r="F476" s="48">
        <v>357100</v>
      </c>
      <c r="G476" s="105" t="str">
        <f>IFERROR(VLOOKUP($A476,'HPI Partial'!$A$1:$F$347,2,FALSE),"-")</f>
        <v>-</v>
      </c>
      <c r="H476" s="105" t="str">
        <f>IFERROR(VLOOKUP($A476,'HPI Partial'!$A$1:$F$347,3,FALSE),"-")</f>
        <v>-</v>
      </c>
      <c r="I476" s="105" t="str">
        <f>IFERROR(VLOOKUP($A476,'HPI Partial'!$A$1:$F$347,4,FALSE),"-")</f>
        <v>-</v>
      </c>
      <c r="J476" s="105" t="str">
        <f>IFERROR(VLOOKUP($A476,'HPI Partial'!$A$1:$F$347,5,FALSE),"-")</f>
        <v>-</v>
      </c>
      <c r="K476" s="105" t="str">
        <f>IFERROR(VLOOKUP($A476,'HPI Partial'!$A$1:$F$347,6,FALSE),"-")</f>
        <v>-</v>
      </c>
    </row>
    <row r="477" spans="1:11" ht="15" customHeight="1" x14ac:dyDescent="0.2">
      <c r="A477" s="109">
        <v>43679</v>
      </c>
      <c r="B477" s="48">
        <v>21.3</v>
      </c>
      <c r="C477" s="48">
        <v>21.53</v>
      </c>
      <c r="D477" s="48">
        <v>20.89</v>
      </c>
      <c r="E477" s="48">
        <v>21.5</v>
      </c>
      <c r="F477" s="48">
        <v>477384</v>
      </c>
      <c r="G477" s="105" t="str">
        <f>IFERROR(VLOOKUP($A477,'HPI Partial'!$A$1:$F$347,2,FALSE),"-")</f>
        <v>-</v>
      </c>
      <c r="H477" s="105" t="str">
        <f>IFERROR(VLOOKUP($A477,'HPI Partial'!$A$1:$F$347,3,FALSE),"-")</f>
        <v>-</v>
      </c>
      <c r="I477" s="105" t="str">
        <f>IFERROR(VLOOKUP($A477,'HPI Partial'!$A$1:$F$347,4,FALSE),"-")</f>
        <v>-</v>
      </c>
      <c r="J477" s="105" t="str">
        <f>IFERROR(VLOOKUP($A477,'HPI Partial'!$A$1:$F$347,5,FALSE),"-")</f>
        <v>-</v>
      </c>
      <c r="K477" s="105" t="str">
        <f>IFERROR(VLOOKUP($A477,'HPI Partial'!$A$1:$F$347,6,FALSE),"-")</f>
        <v>-</v>
      </c>
    </row>
    <row r="478" spans="1:11" ht="15" customHeight="1" x14ac:dyDescent="0.2">
      <c r="A478" s="109">
        <v>43678</v>
      </c>
      <c r="B478" s="48">
        <v>21.94</v>
      </c>
      <c r="C478" s="48">
        <v>22.03</v>
      </c>
      <c r="D478" s="48">
        <v>21.31</v>
      </c>
      <c r="E478" s="48">
        <v>21.38</v>
      </c>
      <c r="F478" s="48">
        <v>644619</v>
      </c>
      <c r="G478" s="105" t="str">
        <f>IFERROR(VLOOKUP($A478,'HPI Partial'!$A$1:$F$347,2,FALSE),"-")</f>
        <v>-</v>
      </c>
      <c r="H478" s="105" t="str">
        <f>IFERROR(VLOOKUP($A478,'HPI Partial'!$A$1:$F$347,3,FALSE),"-")</f>
        <v>-</v>
      </c>
      <c r="I478" s="105" t="str">
        <f>IFERROR(VLOOKUP($A478,'HPI Partial'!$A$1:$F$347,4,FALSE),"-")</f>
        <v>-</v>
      </c>
      <c r="J478" s="105" t="str">
        <f>IFERROR(VLOOKUP($A478,'HPI Partial'!$A$1:$F$347,5,FALSE),"-")</f>
        <v>-</v>
      </c>
      <c r="K478" s="105" t="str">
        <f>IFERROR(VLOOKUP($A478,'HPI Partial'!$A$1:$F$347,6,FALSE),"-")</f>
        <v>-</v>
      </c>
    </row>
    <row r="479" spans="1:11" ht="15" customHeight="1" x14ac:dyDescent="0.2">
      <c r="A479" s="109">
        <v>43677</v>
      </c>
      <c r="B479" s="48">
        <v>22.08</v>
      </c>
      <c r="C479" s="48">
        <v>22.11</v>
      </c>
      <c r="D479" s="48">
        <v>21.409600000000001</v>
      </c>
      <c r="E479" s="48">
        <v>21.95</v>
      </c>
      <c r="F479" s="48">
        <v>988649</v>
      </c>
      <c r="G479" s="105" t="str">
        <f>IFERROR(VLOOKUP($A479,'HPI Partial'!$A$1:$F$347,2,FALSE),"-")</f>
        <v>-</v>
      </c>
      <c r="H479" s="105" t="str">
        <f>IFERROR(VLOOKUP($A479,'HPI Partial'!$A$1:$F$347,3,FALSE),"-")</f>
        <v>-</v>
      </c>
      <c r="I479" s="105" t="str">
        <f>IFERROR(VLOOKUP($A479,'HPI Partial'!$A$1:$F$347,4,FALSE),"-")</f>
        <v>-</v>
      </c>
      <c r="J479" s="105" t="str">
        <f>IFERROR(VLOOKUP($A479,'HPI Partial'!$A$1:$F$347,5,FALSE),"-")</f>
        <v>-</v>
      </c>
      <c r="K479" s="105" t="str">
        <f>IFERROR(VLOOKUP($A479,'HPI Partial'!$A$1:$F$347,6,FALSE),"-")</f>
        <v>-</v>
      </c>
    </row>
    <row r="480" spans="1:11" ht="15" customHeight="1" x14ac:dyDescent="0.2">
      <c r="A480" s="109">
        <v>43676</v>
      </c>
      <c r="B480" s="48">
        <v>21.38</v>
      </c>
      <c r="C480" s="48">
        <v>21.73</v>
      </c>
      <c r="D480" s="48">
        <v>21.17</v>
      </c>
      <c r="E480" s="48">
        <v>21.32</v>
      </c>
      <c r="F480" s="48">
        <v>517704</v>
      </c>
      <c r="G480" s="105" t="str">
        <f>IFERROR(VLOOKUP($A480,'HPI Partial'!$A$1:$F$347,2,FALSE),"-")</f>
        <v>-</v>
      </c>
      <c r="H480" s="105" t="str">
        <f>IFERROR(VLOOKUP($A480,'HPI Partial'!$A$1:$F$347,3,FALSE),"-")</f>
        <v>-</v>
      </c>
      <c r="I480" s="105" t="str">
        <f>IFERROR(VLOOKUP($A480,'HPI Partial'!$A$1:$F$347,4,FALSE),"-")</f>
        <v>-</v>
      </c>
      <c r="J480" s="105" t="str">
        <f>IFERROR(VLOOKUP($A480,'HPI Partial'!$A$1:$F$347,5,FALSE),"-")</f>
        <v>-</v>
      </c>
      <c r="K480" s="105" t="str">
        <f>IFERROR(VLOOKUP($A480,'HPI Partial'!$A$1:$F$347,6,FALSE),"-")</f>
        <v>-</v>
      </c>
    </row>
    <row r="481" spans="1:11" ht="15" customHeight="1" x14ac:dyDescent="0.2">
      <c r="A481" s="109">
        <v>43675</v>
      </c>
      <c r="B481" s="48">
        <v>21.46</v>
      </c>
      <c r="C481" s="48">
        <v>21.59</v>
      </c>
      <c r="D481" s="48">
        <v>21.094999999999999</v>
      </c>
      <c r="E481" s="48">
        <v>21.5</v>
      </c>
      <c r="F481" s="48">
        <v>385049</v>
      </c>
      <c r="G481" s="105" t="str">
        <f>IFERROR(VLOOKUP($A481,'HPI Partial'!$A$1:$F$347,2,FALSE),"-")</f>
        <v>-</v>
      </c>
      <c r="H481" s="105" t="str">
        <f>IFERROR(VLOOKUP($A481,'HPI Partial'!$A$1:$F$347,3,FALSE),"-")</f>
        <v>-</v>
      </c>
      <c r="I481" s="105" t="str">
        <f>IFERROR(VLOOKUP($A481,'HPI Partial'!$A$1:$F$347,4,FALSE),"-")</f>
        <v>-</v>
      </c>
      <c r="J481" s="105" t="str">
        <f>IFERROR(VLOOKUP($A481,'HPI Partial'!$A$1:$F$347,5,FALSE),"-")</f>
        <v>-</v>
      </c>
      <c r="K481" s="105" t="str">
        <f>IFERROR(VLOOKUP($A481,'HPI Partial'!$A$1:$F$347,6,FALSE),"-")</f>
        <v>-</v>
      </c>
    </row>
    <row r="482" spans="1:11" ht="15" customHeight="1" x14ac:dyDescent="0.2">
      <c r="A482" s="109">
        <v>43672</v>
      </c>
      <c r="B482" s="48">
        <v>21.1</v>
      </c>
      <c r="C482" s="48">
        <v>21.57</v>
      </c>
      <c r="D482" s="48">
        <v>21.08</v>
      </c>
      <c r="E482" s="48">
        <v>21.45</v>
      </c>
      <c r="F482" s="48">
        <v>404589</v>
      </c>
      <c r="G482" s="105" t="str">
        <f>IFERROR(VLOOKUP($A482,'HPI Partial'!$A$1:$F$347,2,FALSE),"-")</f>
        <v>-</v>
      </c>
      <c r="H482" s="105" t="str">
        <f>IFERROR(VLOOKUP($A482,'HPI Partial'!$A$1:$F$347,3,FALSE),"-")</f>
        <v>-</v>
      </c>
      <c r="I482" s="105" t="str">
        <f>IFERROR(VLOOKUP($A482,'HPI Partial'!$A$1:$F$347,4,FALSE),"-")</f>
        <v>-</v>
      </c>
      <c r="J482" s="105" t="str">
        <f>IFERROR(VLOOKUP($A482,'HPI Partial'!$A$1:$F$347,5,FALSE),"-")</f>
        <v>-</v>
      </c>
      <c r="K482" s="105" t="str">
        <f>IFERROR(VLOOKUP($A482,'HPI Partial'!$A$1:$F$347,6,FALSE),"-")</f>
        <v>-</v>
      </c>
    </row>
    <row r="483" spans="1:11" ht="15" customHeight="1" x14ac:dyDescent="0.2">
      <c r="A483" s="109">
        <v>43671</v>
      </c>
      <c r="B483" s="48">
        <v>20.86</v>
      </c>
      <c r="C483" s="48">
        <v>21.15</v>
      </c>
      <c r="D483" s="48">
        <v>20.76</v>
      </c>
      <c r="E483" s="48">
        <v>21.06</v>
      </c>
      <c r="F483" s="48">
        <v>321974</v>
      </c>
      <c r="G483" s="105" t="str">
        <f>IFERROR(VLOOKUP($A483,'HPI Partial'!$A$1:$F$347,2,FALSE),"-")</f>
        <v>-</v>
      </c>
      <c r="H483" s="105" t="str">
        <f>IFERROR(VLOOKUP($A483,'HPI Partial'!$A$1:$F$347,3,FALSE),"-")</f>
        <v>-</v>
      </c>
      <c r="I483" s="105" t="str">
        <f>IFERROR(VLOOKUP($A483,'HPI Partial'!$A$1:$F$347,4,FALSE),"-")</f>
        <v>-</v>
      </c>
      <c r="J483" s="105" t="str">
        <f>IFERROR(VLOOKUP($A483,'HPI Partial'!$A$1:$F$347,5,FALSE),"-")</f>
        <v>-</v>
      </c>
      <c r="K483" s="105" t="str">
        <f>IFERROR(VLOOKUP($A483,'HPI Partial'!$A$1:$F$347,6,FALSE),"-")</f>
        <v>-</v>
      </c>
    </row>
    <row r="484" spans="1:11" ht="15" customHeight="1" x14ac:dyDescent="0.2">
      <c r="A484" s="109">
        <v>43670</v>
      </c>
      <c r="B484" s="48">
        <v>20.420000000000002</v>
      </c>
      <c r="C484" s="48">
        <v>21.06</v>
      </c>
      <c r="D484" s="48">
        <v>20.420000000000002</v>
      </c>
      <c r="E484" s="48">
        <v>20.89</v>
      </c>
      <c r="F484" s="48">
        <v>274170</v>
      </c>
      <c r="G484" s="105" t="str">
        <f>IFERROR(VLOOKUP($A484,'HPI Partial'!$A$1:$F$347,2,FALSE),"-")</f>
        <v>-</v>
      </c>
      <c r="H484" s="105" t="str">
        <f>IFERROR(VLOOKUP($A484,'HPI Partial'!$A$1:$F$347,3,FALSE),"-")</f>
        <v>-</v>
      </c>
      <c r="I484" s="105" t="str">
        <f>IFERROR(VLOOKUP($A484,'HPI Partial'!$A$1:$F$347,4,FALSE),"-")</f>
        <v>-</v>
      </c>
      <c r="J484" s="105" t="str">
        <f>IFERROR(VLOOKUP($A484,'HPI Partial'!$A$1:$F$347,5,FALSE),"-")</f>
        <v>-</v>
      </c>
      <c r="K484" s="105" t="str">
        <f>IFERROR(VLOOKUP($A484,'HPI Partial'!$A$1:$F$347,6,FALSE),"-")</f>
        <v>-</v>
      </c>
    </row>
    <row r="485" spans="1:11" ht="15" customHeight="1" x14ac:dyDescent="0.2">
      <c r="A485" s="109">
        <v>43669</v>
      </c>
      <c r="B485" s="48">
        <v>20.36</v>
      </c>
      <c r="C485" s="48">
        <v>20.66</v>
      </c>
      <c r="D485" s="48">
        <v>20.260000000000002</v>
      </c>
      <c r="E485" s="48">
        <v>20.5</v>
      </c>
      <c r="F485" s="48">
        <v>334084</v>
      </c>
      <c r="G485" s="105" t="str">
        <f>IFERROR(VLOOKUP($A485,'HPI Partial'!$A$1:$F$347,2,FALSE),"-")</f>
        <v>-</v>
      </c>
      <c r="H485" s="105" t="str">
        <f>IFERROR(VLOOKUP($A485,'HPI Partial'!$A$1:$F$347,3,FALSE),"-")</f>
        <v>-</v>
      </c>
      <c r="I485" s="105" t="str">
        <f>IFERROR(VLOOKUP($A485,'HPI Partial'!$A$1:$F$347,4,FALSE),"-")</f>
        <v>-</v>
      </c>
      <c r="J485" s="105" t="str">
        <f>IFERROR(VLOOKUP($A485,'HPI Partial'!$A$1:$F$347,5,FALSE),"-")</f>
        <v>-</v>
      </c>
      <c r="K485" s="105" t="str">
        <f>IFERROR(VLOOKUP($A485,'HPI Partial'!$A$1:$F$347,6,FALSE),"-")</f>
        <v>-</v>
      </c>
    </row>
    <row r="486" spans="1:11" ht="15" customHeight="1" x14ac:dyDescent="0.2">
      <c r="A486" s="109">
        <v>43668</v>
      </c>
      <c r="B486" s="48">
        <v>20.399999999999999</v>
      </c>
      <c r="C486" s="48">
        <v>20.55</v>
      </c>
      <c r="D486" s="48">
        <v>20.010000000000002</v>
      </c>
      <c r="E486" s="48">
        <v>20.32</v>
      </c>
      <c r="F486" s="48">
        <v>382451</v>
      </c>
      <c r="G486" s="105" t="str">
        <f>IFERROR(VLOOKUP($A486,'HPI Partial'!$A$1:$F$347,2,FALSE),"-")</f>
        <v>-</v>
      </c>
      <c r="H486" s="105" t="str">
        <f>IFERROR(VLOOKUP($A486,'HPI Partial'!$A$1:$F$347,3,FALSE),"-")</f>
        <v>-</v>
      </c>
      <c r="I486" s="105" t="str">
        <f>IFERROR(VLOOKUP($A486,'HPI Partial'!$A$1:$F$347,4,FALSE),"-")</f>
        <v>-</v>
      </c>
      <c r="J486" s="105" t="str">
        <f>IFERROR(VLOOKUP($A486,'HPI Partial'!$A$1:$F$347,5,FALSE),"-")</f>
        <v>-</v>
      </c>
      <c r="K486" s="105" t="str">
        <f>IFERROR(VLOOKUP($A486,'HPI Partial'!$A$1:$F$347,6,FALSE),"-")</f>
        <v>-</v>
      </c>
    </row>
    <row r="487" spans="1:11" ht="15" customHeight="1" x14ac:dyDescent="0.2">
      <c r="A487" s="109">
        <v>43665</v>
      </c>
      <c r="B487" s="48">
        <v>19.989999999999998</v>
      </c>
      <c r="C487" s="48">
        <v>20.65</v>
      </c>
      <c r="D487" s="48">
        <v>19.989999999999998</v>
      </c>
      <c r="E487" s="48">
        <v>20.37</v>
      </c>
      <c r="F487" s="48">
        <v>340428</v>
      </c>
      <c r="G487" s="105" t="str">
        <f>IFERROR(VLOOKUP($A487,'HPI Partial'!$A$1:$F$347,2,FALSE),"-")</f>
        <v>-</v>
      </c>
      <c r="H487" s="105" t="str">
        <f>IFERROR(VLOOKUP($A487,'HPI Partial'!$A$1:$F$347,3,FALSE),"-")</f>
        <v>-</v>
      </c>
      <c r="I487" s="105" t="str">
        <f>IFERROR(VLOOKUP($A487,'HPI Partial'!$A$1:$F$347,4,FALSE),"-")</f>
        <v>-</v>
      </c>
      <c r="J487" s="105" t="str">
        <f>IFERROR(VLOOKUP($A487,'HPI Partial'!$A$1:$F$347,5,FALSE),"-")</f>
        <v>-</v>
      </c>
      <c r="K487" s="105" t="str">
        <f>IFERROR(VLOOKUP($A487,'HPI Partial'!$A$1:$F$347,6,FALSE),"-")</f>
        <v>-</v>
      </c>
    </row>
    <row r="488" spans="1:11" ht="15" customHeight="1" x14ac:dyDescent="0.2">
      <c r="A488" s="109">
        <v>43664</v>
      </c>
      <c r="B488" s="48">
        <v>20.18</v>
      </c>
      <c r="C488" s="48">
        <v>20.37</v>
      </c>
      <c r="D488" s="48">
        <v>19.84</v>
      </c>
      <c r="E488" s="48">
        <v>19.940000000000001</v>
      </c>
      <c r="F488" s="48">
        <v>357757</v>
      </c>
      <c r="G488" s="105" t="str">
        <f>IFERROR(VLOOKUP($A488,'HPI Partial'!$A$1:$F$347,2,FALSE),"-")</f>
        <v>-</v>
      </c>
      <c r="H488" s="105" t="str">
        <f>IFERROR(VLOOKUP($A488,'HPI Partial'!$A$1:$F$347,3,FALSE),"-")</f>
        <v>-</v>
      </c>
      <c r="I488" s="105" t="str">
        <f>IFERROR(VLOOKUP($A488,'HPI Partial'!$A$1:$F$347,4,FALSE),"-")</f>
        <v>-</v>
      </c>
      <c r="J488" s="105" t="str">
        <f>IFERROR(VLOOKUP($A488,'HPI Partial'!$A$1:$F$347,5,FALSE),"-")</f>
        <v>-</v>
      </c>
      <c r="K488" s="105" t="str">
        <f>IFERROR(VLOOKUP($A488,'HPI Partial'!$A$1:$F$347,6,FALSE),"-")</f>
        <v>-</v>
      </c>
    </row>
    <row r="489" spans="1:11" ht="15" customHeight="1" x14ac:dyDescent="0.2">
      <c r="A489" s="109">
        <v>43663</v>
      </c>
      <c r="B489" s="48">
        <v>20.73</v>
      </c>
      <c r="C489" s="48">
        <v>20.74</v>
      </c>
      <c r="D489" s="48">
        <v>20.045000000000002</v>
      </c>
      <c r="E489" s="48">
        <v>20.239999999999998</v>
      </c>
      <c r="F489" s="48">
        <v>335475</v>
      </c>
      <c r="G489" s="105" t="str">
        <f>IFERROR(VLOOKUP($A489,'HPI Partial'!$A$1:$F$347,2,FALSE),"-")</f>
        <v>-</v>
      </c>
      <c r="H489" s="105" t="str">
        <f>IFERROR(VLOOKUP($A489,'HPI Partial'!$A$1:$F$347,3,FALSE),"-")</f>
        <v>-</v>
      </c>
      <c r="I489" s="105" t="str">
        <f>IFERROR(VLOOKUP($A489,'HPI Partial'!$A$1:$F$347,4,FALSE),"-")</f>
        <v>-</v>
      </c>
      <c r="J489" s="105" t="str">
        <f>IFERROR(VLOOKUP($A489,'HPI Partial'!$A$1:$F$347,5,FALSE),"-")</f>
        <v>-</v>
      </c>
      <c r="K489" s="105" t="str">
        <f>IFERROR(VLOOKUP($A489,'HPI Partial'!$A$1:$F$347,6,FALSE),"-")</f>
        <v>-</v>
      </c>
    </row>
    <row r="490" spans="1:11" ht="15" customHeight="1" x14ac:dyDescent="0.2">
      <c r="A490" s="109">
        <v>43662</v>
      </c>
      <c r="B490" s="48">
        <v>20.41</v>
      </c>
      <c r="C490" s="48">
        <v>20.87</v>
      </c>
      <c r="D490" s="48">
        <v>20.200800000000001</v>
      </c>
      <c r="E490" s="48">
        <v>20.76</v>
      </c>
      <c r="F490" s="48">
        <v>513796</v>
      </c>
      <c r="G490" s="105" t="str">
        <f>IFERROR(VLOOKUP($A490,'HPI Partial'!$A$1:$F$347,2,FALSE),"-")</f>
        <v>-</v>
      </c>
      <c r="H490" s="105" t="str">
        <f>IFERROR(VLOOKUP($A490,'HPI Partial'!$A$1:$F$347,3,FALSE),"-")</f>
        <v>-</v>
      </c>
      <c r="I490" s="105" t="str">
        <f>IFERROR(VLOOKUP($A490,'HPI Partial'!$A$1:$F$347,4,FALSE),"-")</f>
        <v>-</v>
      </c>
      <c r="J490" s="105" t="str">
        <f>IFERROR(VLOOKUP($A490,'HPI Partial'!$A$1:$F$347,5,FALSE),"-")</f>
        <v>-</v>
      </c>
      <c r="K490" s="105" t="str">
        <f>IFERROR(VLOOKUP($A490,'HPI Partial'!$A$1:$F$347,6,FALSE),"-")</f>
        <v>-</v>
      </c>
    </row>
    <row r="491" spans="1:11" ht="15" customHeight="1" x14ac:dyDescent="0.2">
      <c r="A491" s="109">
        <v>43661</v>
      </c>
      <c r="B491" s="48">
        <v>20.309999999999999</v>
      </c>
      <c r="C491" s="48">
        <v>20.56</v>
      </c>
      <c r="D491" s="48">
        <v>19.940000000000001</v>
      </c>
      <c r="E491" s="48">
        <v>20.49</v>
      </c>
      <c r="F491" s="48">
        <v>325970</v>
      </c>
      <c r="G491" s="105" t="str">
        <f>IFERROR(VLOOKUP($A491,'HPI Partial'!$A$1:$F$347,2,FALSE),"-")</f>
        <v>-</v>
      </c>
      <c r="H491" s="105" t="str">
        <f>IFERROR(VLOOKUP($A491,'HPI Partial'!$A$1:$F$347,3,FALSE),"-")</f>
        <v>-</v>
      </c>
      <c r="I491" s="105" t="str">
        <f>IFERROR(VLOOKUP($A491,'HPI Partial'!$A$1:$F$347,4,FALSE),"-")</f>
        <v>-</v>
      </c>
      <c r="J491" s="105" t="str">
        <f>IFERROR(VLOOKUP($A491,'HPI Partial'!$A$1:$F$347,5,FALSE),"-")</f>
        <v>-</v>
      </c>
      <c r="K491" s="105" t="str">
        <f>IFERROR(VLOOKUP($A491,'HPI Partial'!$A$1:$F$347,6,FALSE),"-")</f>
        <v>-</v>
      </c>
    </row>
    <row r="492" spans="1:11" ht="15" customHeight="1" x14ac:dyDescent="0.2">
      <c r="A492" s="109">
        <v>43658</v>
      </c>
      <c r="B492" s="48">
        <v>20.100000000000001</v>
      </c>
      <c r="C492" s="48">
        <v>20.45</v>
      </c>
      <c r="D492" s="48">
        <v>19.920000000000002</v>
      </c>
      <c r="E492" s="48">
        <v>20.420000000000002</v>
      </c>
      <c r="F492" s="48">
        <v>260951</v>
      </c>
      <c r="G492" s="105" t="str">
        <f>IFERROR(VLOOKUP($A492,'HPI Partial'!$A$1:$F$347,2,FALSE),"-")</f>
        <v>-</v>
      </c>
      <c r="H492" s="105" t="str">
        <f>IFERROR(VLOOKUP($A492,'HPI Partial'!$A$1:$F$347,3,FALSE),"-")</f>
        <v>-</v>
      </c>
      <c r="I492" s="105" t="str">
        <f>IFERROR(VLOOKUP($A492,'HPI Partial'!$A$1:$F$347,4,FALSE),"-")</f>
        <v>-</v>
      </c>
      <c r="J492" s="105" t="str">
        <f>IFERROR(VLOOKUP($A492,'HPI Partial'!$A$1:$F$347,5,FALSE),"-")</f>
        <v>-</v>
      </c>
      <c r="K492" s="105" t="str">
        <f>IFERROR(VLOOKUP($A492,'HPI Partial'!$A$1:$F$347,6,FALSE),"-")</f>
        <v>-</v>
      </c>
    </row>
    <row r="493" spans="1:11" ht="15" customHeight="1" x14ac:dyDescent="0.2">
      <c r="A493" s="109">
        <v>43657</v>
      </c>
      <c r="B493" s="48">
        <v>20.38</v>
      </c>
      <c r="C493" s="48">
        <v>20.39</v>
      </c>
      <c r="D493" s="48">
        <v>20.11</v>
      </c>
      <c r="E493" s="48">
        <v>20.21</v>
      </c>
      <c r="F493" s="48">
        <v>177559</v>
      </c>
      <c r="G493" s="105" t="str">
        <f>IFERROR(VLOOKUP($A493,'HPI Partial'!$A$1:$F$347,2,FALSE),"-")</f>
        <v>-</v>
      </c>
      <c r="H493" s="105" t="str">
        <f>IFERROR(VLOOKUP($A493,'HPI Partial'!$A$1:$F$347,3,FALSE),"-")</f>
        <v>-</v>
      </c>
      <c r="I493" s="105" t="str">
        <f>IFERROR(VLOOKUP($A493,'HPI Partial'!$A$1:$F$347,4,FALSE),"-")</f>
        <v>-</v>
      </c>
      <c r="J493" s="105" t="str">
        <f>IFERROR(VLOOKUP($A493,'HPI Partial'!$A$1:$F$347,5,FALSE),"-")</f>
        <v>-</v>
      </c>
      <c r="K493" s="105" t="str">
        <f>IFERROR(VLOOKUP($A493,'HPI Partial'!$A$1:$F$347,6,FALSE),"-")</f>
        <v>-</v>
      </c>
    </row>
    <row r="494" spans="1:11" ht="15" customHeight="1" x14ac:dyDescent="0.2">
      <c r="A494" s="109">
        <v>43656</v>
      </c>
      <c r="B494" s="48">
        <v>20.329999999999998</v>
      </c>
      <c r="C494" s="48">
        <v>20.45</v>
      </c>
      <c r="D494" s="48">
        <v>20.12</v>
      </c>
      <c r="E494" s="48">
        <v>20.32</v>
      </c>
      <c r="F494" s="48">
        <v>336120</v>
      </c>
      <c r="G494" s="105" t="str">
        <f>IFERROR(VLOOKUP($A494,'HPI Partial'!$A$1:$F$347,2,FALSE),"-")</f>
        <v>-</v>
      </c>
      <c r="H494" s="105" t="str">
        <f>IFERROR(VLOOKUP($A494,'HPI Partial'!$A$1:$F$347,3,FALSE),"-")</f>
        <v>-</v>
      </c>
      <c r="I494" s="105" t="str">
        <f>IFERROR(VLOOKUP($A494,'HPI Partial'!$A$1:$F$347,4,FALSE),"-")</f>
        <v>-</v>
      </c>
      <c r="J494" s="105" t="str">
        <f>IFERROR(VLOOKUP($A494,'HPI Partial'!$A$1:$F$347,5,FALSE),"-")</f>
        <v>-</v>
      </c>
      <c r="K494" s="105" t="str">
        <f>IFERROR(VLOOKUP($A494,'HPI Partial'!$A$1:$F$347,6,FALSE),"-")</f>
        <v>-</v>
      </c>
    </row>
    <row r="495" spans="1:11" ht="15" customHeight="1" x14ac:dyDescent="0.2">
      <c r="A495" s="109">
        <v>43655</v>
      </c>
      <c r="B495" s="48">
        <v>20.010000000000002</v>
      </c>
      <c r="C495" s="48">
        <v>20.36</v>
      </c>
      <c r="D495" s="48">
        <v>19.989999999999998</v>
      </c>
      <c r="E495" s="48">
        <v>20.23</v>
      </c>
      <c r="F495" s="48">
        <v>371823</v>
      </c>
      <c r="G495" s="105" t="str">
        <f>IFERROR(VLOOKUP($A495,'HPI Partial'!$A$1:$F$347,2,FALSE),"-")</f>
        <v>-</v>
      </c>
      <c r="H495" s="105" t="str">
        <f>IFERROR(VLOOKUP($A495,'HPI Partial'!$A$1:$F$347,3,FALSE),"-")</f>
        <v>-</v>
      </c>
      <c r="I495" s="105" t="str">
        <f>IFERROR(VLOOKUP($A495,'HPI Partial'!$A$1:$F$347,4,FALSE),"-")</f>
        <v>-</v>
      </c>
      <c r="J495" s="105" t="str">
        <f>IFERROR(VLOOKUP($A495,'HPI Partial'!$A$1:$F$347,5,FALSE),"-")</f>
        <v>-</v>
      </c>
      <c r="K495" s="105" t="str">
        <f>IFERROR(VLOOKUP($A495,'HPI Partial'!$A$1:$F$347,6,FALSE),"-")</f>
        <v>-</v>
      </c>
    </row>
    <row r="496" spans="1:11" ht="15" customHeight="1" x14ac:dyDescent="0.2">
      <c r="A496" s="109">
        <v>43654</v>
      </c>
      <c r="B496" s="48">
        <v>20.34</v>
      </c>
      <c r="C496" s="48">
        <v>20.34</v>
      </c>
      <c r="D496" s="48">
        <v>19.82</v>
      </c>
      <c r="E496" s="48">
        <v>20.059999999999999</v>
      </c>
      <c r="F496" s="48">
        <v>451494</v>
      </c>
      <c r="G496" s="105" t="str">
        <f>IFERROR(VLOOKUP($A496,'HPI Partial'!$A$1:$F$347,2,FALSE),"-")</f>
        <v>-</v>
      </c>
      <c r="H496" s="105" t="str">
        <f>IFERROR(VLOOKUP($A496,'HPI Partial'!$A$1:$F$347,3,FALSE),"-")</f>
        <v>-</v>
      </c>
      <c r="I496" s="105" t="str">
        <f>IFERROR(VLOOKUP($A496,'HPI Partial'!$A$1:$F$347,4,FALSE),"-")</f>
        <v>-</v>
      </c>
      <c r="J496" s="105" t="str">
        <f>IFERROR(VLOOKUP($A496,'HPI Partial'!$A$1:$F$347,5,FALSE),"-")</f>
        <v>-</v>
      </c>
      <c r="K496" s="105" t="str">
        <f>IFERROR(VLOOKUP($A496,'HPI Partial'!$A$1:$F$347,6,FALSE),"-")</f>
        <v>-</v>
      </c>
    </row>
    <row r="497" spans="1:11" ht="15" customHeight="1" x14ac:dyDescent="0.2">
      <c r="A497" s="109">
        <v>43651</v>
      </c>
      <c r="B497" s="48">
        <v>20.32</v>
      </c>
      <c r="C497" s="48">
        <v>20.47</v>
      </c>
      <c r="D497" s="48">
        <v>20.18</v>
      </c>
      <c r="E497" s="48">
        <v>20.440000000000001</v>
      </c>
      <c r="F497" s="48">
        <v>240152</v>
      </c>
      <c r="G497" s="105" t="str">
        <f>IFERROR(VLOOKUP($A497,'HPI Partial'!$A$1:$F$347,2,FALSE),"-")</f>
        <v>-</v>
      </c>
      <c r="H497" s="105" t="str">
        <f>IFERROR(VLOOKUP($A497,'HPI Partial'!$A$1:$F$347,3,FALSE),"-")</f>
        <v>-</v>
      </c>
      <c r="I497" s="105" t="str">
        <f>IFERROR(VLOOKUP($A497,'HPI Partial'!$A$1:$F$347,4,FALSE),"-")</f>
        <v>-</v>
      </c>
      <c r="J497" s="105" t="str">
        <f>IFERROR(VLOOKUP($A497,'HPI Partial'!$A$1:$F$347,5,FALSE),"-")</f>
        <v>-</v>
      </c>
      <c r="K497" s="105" t="str">
        <f>IFERROR(VLOOKUP($A497,'HPI Partial'!$A$1:$F$347,6,FALSE),"-")</f>
        <v>-</v>
      </c>
    </row>
    <row r="498" spans="1:11" ht="15" customHeight="1" x14ac:dyDescent="0.2">
      <c r="A498" s="109">
        <v>43649</v>
      </c>
      <c r="B498" s="48">
        <v>20.440000000000001</v>
      </c>
      <c r="C498" s="48">
        <v>20.48</v>
      </c>
      <c r="D498" s="48">
        <v>20.29</v>
      </c>
      <c r="E498" s="48">
        <v>20.37</v>
      </c>
      <c r="F498" s="48">
        <v>171723</v>
      </c>
      <c r="G498" s="105" t="str">
        <f>IFERROR(VLOOKUP($A498,'HPI Partial'!$A$1:$F$347,2,FALSE),"-")</f>
        <v>-</v>
      </c>
      <c r="H498" s="105" t="str">
        <f>IFERROR(VLOOKUP($A498,'HPI Partial'!$A$1:$F$347,3,FALSE),"-")</f>
        <v>-</v>
      </c>
      <c r="I498" s="105" t="str">
        <f>IFERROR(VLOOKUP($A498,'HPI Partial'!$A$1:$F$347,4,FALSE),"-")</f>
        <v>-</v>
      </c>
      <c r="J498" s="105" t="str">
        <f>IFERROR(VLOOKUP($A498,'HPI Partial'!$A$1:$F$347,5,FALSE),"-")</f>
        <v>-</v>
      </c>
      <c r="K498" s="105" t="str">
        <f>IFERROR(VLOOKUP($A498,'HPI Partial'!$A$1:$F$347,6,FALSE),"-")</f>
        <v>-</v>
      </c>
    </row>
    <row r="499" spans="1:11" ht="15" customHeight="1" x14ac:dyDescent="0.2">
      <c r="A499" s="109">
        <v>43648</v>
      </c>
      <c r="B499" s="48">
        <v>20.29</v>
      </c>
      <c r="C499" s="48">
        <v>20.399999999999999</v>
      </c>
      <c r="D499" s="48">
        <v>20.16</v>
      </c>
      <c r="E499" s="48">
        <v>20.37</v>
      </c>
      <c r="F499" s="48">
        <v>411460</v>
      </c>
      <c r="G499" s="105" t="str">
        <f>IFERROR(VLOOKUP($A499,'HPI Partial'!$A$1:$F$347,2,FALSE),"-")</f>
        <v>-</v>
      </c>
      <c r="H499" s="105" t="str">
        <f>IFERROR(VLOOKUP($A499,'HPI Partial'!$A$1:$F$347,3,FALSE),"-")</f>
        <v>-</v>
      </c>
      <c r="I499" s="105" t="str">
        <f>IFERROR(VLOOKUP($A499,'HPI Partial'!$A$1:$F$347,4,FALSE),"-")</f>
        <v>-</v>
      </c>
      <c r="J499" s="105" t="str">
        <f>IFERROR(VLOOKUP($A499,'HPI Partial'!$A$1:$F$347,5,FALSE),"-")</f>
        <v>-</v>
      </c>
      <c r="K499" s="105" t="str">
        <f>IFERROR(VLOOKUP($A499,'HPI Partial'!$A$1:$F$347,6,FALSE),"-")</f>
        <v>-</v>
      </c>
    </row>
    <row r="500" spans="1:11" ht="15" customHeight="1" x14ac:dyDescent="0.2">
      <c r="A500" s="109">
        <v>43647</v>
      </c>
      <c r="B500" s="48">
        <v>20.5</v>
      </c>
      <c r="C500" s="48">
        <v>20.54</v>
      </c>
      <c r="D500" s="48">
        <v>20.16</v>
      </c>
      <c r="E500" s="48">
        <v>20.29</v>
      </c>
      <c r="F500" s="48">
        <v>490932</v>
      </c>
      <c r="G500" s="105" t="str">
        <f>IFERROR(VLOOKUP($A500,'HPI Partial'!$A$1:$F$347,2,FALSE),"-")</f>
        <v>-</v>
      </c>
      <c r="H500" s="105" t="str">
        <f>IFERROR(VLOOKUP($A500,'HPI Partial'!$A$1:$F$347,3,FALSE),"-")</f>
        <v>-</v>
      </c>
      <c r="I500" s="105" t="str">
        <f>IFERROR(VLOOKUP($A500,'HPI Partial'!$A$1:$F$347,4,FALSE),"-")</f>
        <v>-</v>
      </c>
      <c r="J500" s="105" t="str">
        <f>IFERROR(VLOOKUP($A500,'HPI Partial'!$A$1:$F$347,5,FALSE),"-")</f>
        <v>-</v>
      </c>
      <c r="K500" s="105" t="str">
        <f>IFERROR(VLOOKUP($A500,'HPI Partial'!$A$1:$F$347,6,FALSE),"-")</f>
        <v>-</v>
      </c>
    </row>
    <row r="501" spans="1:11" ht="15" customHeight="1" x14ac:dyDescent="0.2">
      <c r="A501" s="109">
        <v>43644</v>
      </c>
      <c r="B501" s="48">
        <v>19.25</v>
      </c>
      <c r="C501" s="48">
        <v>20.239999999999998</v>
      </c>
      <c r="D501" s="48">
        <v>19.22</v>
      </c>
      <c r="E501" s="48">
        <v>20.2</v>
      </c>
      <c r="F501" s="48">
        <v>791305</v>
      </c>
      <c r="G501" s="105" t="str">
        <f>IFERROR(VLOOKUP($A501,'HPI Partial'!$A$1:$F$347,2,FALSE),"-")</f>
        <v>-</v>
      </c>
      <c r="H501" s="105" t="str">
        <f>IFERROR(VLOOKUP($A501,'HPI Partial'!$A$1:$F$347,3,FALSE),"-")</f>
        <v>-</v>
      </c>
      <c r="I501" s="105" t="str">
        <f>IFERROR(VLOOKUP($A501,'HPI Partial'!$A$1:$F$347,4,FALSE),"-")</f>
        <v>-</v>
      </c>
      <c r="J501" s="105" t="str">
        <f>IFERROR(VLOOKUP($A501,'HPI Partial'!$A$1:$F$347,5,FALSE),"-")</f>
        <v>-</v>
      </c>
      <c r="K501" s="105" t="str">
        <f>IFERROR(VLOOKUP($A501,'HPI Partial'!$A$1:$F$347,6,FALSE),"-")</f>
        <v>-</v>
      </c>
    </row>
    <row r="502" spans="1:11" ht="15" customHeight="1" x14ac:dyDescent="0.2">
      <c r="A502" s="109">
        <v>43643</v>
      </c>
      <c r="B502" s="48">
        <v>18.940000000000001</v>
      </c>
      <c r="C502" s="48">
        <v>19.21</v>
      </c>
      <c r="D502" s="48">
        <v>18.940000000000001</v>
      </c>
      <c r="E502" s="48">
        <v>19.2</v>
      </c>
      <c r="F502" s="48">
        <v>425730</v>
      </c>
      <c r="G502" s="105" t="str">
        <f>IFERROR(VLOOKUP($A502,'HPI Partial'!$A$1:$F$347,2,FALSE),"-")</f>
        <v>-</v>
      </c>
      <c r="H502" s="105" t="str">
        <f>IFERROR(VLOOKUP($A502,'HPI Partial'!$A$1:$F$347,3,FALSE),"-")</f>
        <v>-</v>
      </c>
      <c r="I502" s="105" t="str">
        <f>IFERROR(VLOOKUP($A502,'HPI Partial'!$A$1:$F$347,4,FALSE),"-")</f>
        <v>-</v>
      </c>
      <c r="J502" s="105" t="str">
        <f>IFERROR(VLOOKUP($A502,'HPI Partial'!$A$1:$F$347,5,FALSE),"-")</f>
        <v>-</v>
      </c>
      <c r="K502" s="105" t="str">
        <f>IFERROR(VLOOKUP($A502,'HPI Partial'!$A$1:$F$347,6,FALSE),"-")</f>
        <v>-</v>
      </c>
    </row>
    <row r="503" spans="1:11" ht="15" customHeight="1" x14ac:dyDescent="0.2">
      <c r="A503" s="109">
        <v>43642</v>
      </c>
      <c r="B503" s="48">
        <v>19.04</v>
      </c>
      <c r="C503" s="48">
        <v>19.23</v>
      </c>
      <c r="D503" s="48">
        <v>18.95</v>
      </c>
      <c r="E503" s="48">
        <v>18.96</v>
      </c>
      <c r="F503" s="48">
        <v>473882</v>
      </c>
      <c r="G503" s="105" t="str">
        <f>IFERROR(VLOOKUP($A503,'HPI Partial'!$A$1:$F$347,2,FALSE),"-")</f>
        <v>-</v>
      </c>
      <c r="H503" s="105" t="str">
        <f>IFERROR(VLOOKUP($A503,'HPI Partial'!$A$1:$F$347,3,FALSE),"-")</f>
        <v>-</v>
      </c>
      <c r="I503" s="105" t="str">
        <f>IFERROR(VLOOKUP($A503,'HPI Partial'!$A$1:$F$347,4,FALSE),"-")</f>
        <v>-</v>
      </c>
      <c r="J503" s="105" t="str">
        <f>IFERROR(VLOOKUP($A503,'HPI Partial'!$A$1:$F$347,5,FALSE),"-")</f>
        <v>-</v>
      </c>
      <c r="K503" s="105" t="str">
        <f>IFERROR(VLOOKUP($A503,'HPI Partial'!$A$1:$F$347,6,FALSE),"-")</f>
        <v>-</v>
      </c>
    </row>
    <row r="504" spans="1:11" ht="15" customHeight="1" x14ac:dyDescent="0.2">
      <c r="A504" s="109">
        <v>43641</v>
      </c>
      <c r="B504" s="48">
        <v>19.329999999999998</v>
      </c>
      <c r="C504" s="48">
        <v>19.395</v>
      </c>
      <c r="D504" s="48">
        <v>19.010000000000002</v>
      </c>
      <c r="E504" s="48">
        <v>19.03</v>
      </c>
      <c r="F504" s="48">
        <v>367515</v>
      </c>
      <c r="G504" s="105" t="str">
        <f>IFERROR(VLOOKUP($A504,'HPI Partial'!$A$1:$F$347,2,FALSE),"-")</f>
        <v>-</v>
      </c>
      <c r="H504" s="105" t="str">
        <f>IFERROR(VLOOKUP($A504,'HPI Partial'!$A$1:$F$347,3,FALSE),"-")</f>
        <v>-</v>
      </c>
      <c r="I504" s="105" t="str">
        <f>IFERROR(VLOOKUP($A504,'HPI Partial'!$A$1:$F$347,4,FALSE),"-")</f>
        <v>-</v>
      </c>
      <c r="J504" s="105" t="str">
        <f>IFERROR(VLOOKUP($A504,'HPI Partial'!$A$1:$F$347,5,FALSE),"-")</f>
        <v>-</v>
      </c>
      <c r="K504" s="105" t="str">
        <f>IFERROR(VLOOKUP($A504,'HPI Partial'!$A$1:$F$347,6,FALSE),"-")</f>
        <v>-</v>
      </c>
    </row>
    <row r="505" spans="1:11" ht="15" customHeight="1" x14ac:dyDescent="0.2">
      <c r="A505" s="109">
        <v>43640</v>
      </c>
      <c r="B505" s="48">
        <v>19.7</v>
      </c>
      <c r="C505" s="48">
        <v>19.78</v>
      </c>
      <c r="D505" s="48">
        <v>19.36</v>
      </c>
      <c r="E505" s="48">
        <v>19.36</v>
      </c>
      <c r="F505" s="48">
        <v>256242</v>
      </c>
      <c r="G505" s="105" t="str">
        <f>IFERROR(VLOOKUP($A505,'HPI Partial'!$A$1:$F$347,2,FALSE),"-")</f>
        <v>-</v>
      </c>
      <c r="H505" s="105" t="str">
        <f>IFERROR(VLOOKUP($A505,'HPI Partial'!$A$1:$F$347,3,FALSE),"-")</f>
        <v>-</v>
      </c>
      <c r="I505" s="105" t="str">
        <f>IFERROR(VLOOKUP($A505,'HPI Partial'!$A$1:$F$347,4,FALSE),"-")</f>
        <v>-</v>
      </c>
      <c r="J505" s="105" t="str">
        <f>IFERROR(VLOOKUP($A505,'HPI Partial'!$A$1:$F$347,5,FALSE),"-")</f>
        <v>-</v>
      </c>
      <c r="K505" s="105" t="str">
        <f>IFERROR(VLOOKUP($A505,'HPI Partial'!$A$1:$F$347,6,FALSE),"-")</f>
        <v>-</v>
      </c>
    </row>
    <row r="506" spans="1:11" ht="15" customHeight="1" x14ac:dyDescent="0.2">
      <c r="A506" s="109">
        <v>43637</v>
      </c>
      <c r="B506" s="48">
        <v>19.79</v>
      </c>
      <c r="C506" s="48">
        <v>20.010000000000002</v>
      </c>
      <c r="D506" s="48">
        <v>19.57</v>
      </c>
      <c r="E506" s="48">
        <v>19.829999999999998</v>
      </c>
      <c r="F506" s="48">
        <v>439992</v>
      </c>
      <c r="G506" s="105" t="str">
        <f>IFERROR(VLOOKUP($A506,'HPI Partial'!$A$1:$F$347,2,FALSE),"-")</f>
        <v>-</v>
      </c>
      <c r="H506" s="105" t="str">
        <f>IFERROR(VLOOKUP($A506,'HPI Partial'!$A$1:$F$347,3,FALSE),"-")</f>
        <v>-</v>
      </c>
      <c r="I506" s="105" t="str">
        <f>IFERROR(VLOOKUP($A506,'HPI Partial'!$A$1:$F$347,4,FALSE),"-")</f>
        <v>-</v>
      </c>
      <c r="J506" s="105" t="str">
        <f>IFERROR(VLOOKUP($A506,'HPI Partial'!$A$1:$F$347,5,FALSE),"-")</f>
        <v>-</v>
      </c>
      <c r="K506" s="105" t="str">
        <f>IFERROR(VLOOKUP($A506,'HPI Partial'!$A$1:$F$347,6,FALSE),"-")</f>
        <v>-</v>
      </c>
    </row>
    <row r="507" spans="1:11" ht="15" customHeight="1" x14ac:dyDescent="0.2">
      <c r="A507" s="109">
        <v>43636</v>
      </c>
      <c r="B507" s="48">
        <v>20.55</v>
      </c>
      <c r="C507" s="48">
        <v>20.77</v>
      </c>
      <c r="D507" s="48">
        <v>19.760000000000002</v>
      </c>
      <c r="E507" s="48">
        <v>19.91</v>
      </c>
      <c r="F507" s="48">
        <v>250124</v>
      </c>
      <c r="G507" s="105" t="str">
        <f>IFERROR(VLOOKUP($A507,'HPI Partial'!$A$1:$F$347,2,FALSE),"-")</f>
        <v>-</v>
      </c>
      <c r="H507" s="105" t="str">
        <f>IFERROR(VLOOKUP($A507,'HPI Partial'!$A$1:$F$347,3,FALSE),"-")</f>
        <v>-</v>
      </c>
      <c r="I507" s="105" t="str">
        <f>IFERROR(VLOOKUP($A507,'HPI Partial'!$A$1:$F$347,4,FALSE),"-")</f>
        <v>-</v>
      </c>
      <c r="J507" s="105" t="str">
        <f>IFERROR(VLOOKUP($A507,'HPI Partial'!$A$1:$F$347,5,FALSE),"-")</f>
        <v>-</v>
      </c>
      <c r="K507" s="105" t="str">
        <f>IFERROR(VLOOKUP($A507,'HPI Partial'!$A$1:$F$347,6,FALSE),"-")</f>
        <v>-</v>
      </c>
    </row>
    <row r="508" spans="1:11" ht="15" customHeight="1" x14ac:dyDescent="0.2">
      <c r="A508" s="109">
        <v>43635</v>
      </c>
      <c r="B508" s="48">
        <v>20.149999999999999</v>
      </c>
      <c r="C508" s="48">
        <v>20.63</v>
      </c>
      <c r="D508" s="48">
        <v>20.04</v>
      </c>
      <c r="E508" s="48">
        <v>20.420000000000002</v>
      </c>
      <c r="F508" s="48">
        <v>304385</v>
      </c>
      <c r="G508" s="105" t="str">
        <f>IFERROR(VLOOKUP($A508,'HPI Partial'!$A$1:$F$347,2,FALSE),"-")</f>
        <v>-</v>
      </c>
      <c r="H508" s="105" t="str">
        <f>IFERROR(VLOOKUP($A508,'HPI Partial'!$A$1:$F$347,3,FALSE),"-")</f>
        <v>-</v>
      </c>
      <c r="I508" s="105" t="str">
        <f>IFERROR(VLOOKUP($A508,'HPI Partial'!$A$1:$F$347,4,FALSE),"-")</f>
        <v>-</v>
      </c>
      <c r="J508" s="105" t="str">
        <f>IFERROR(VLOOKUP($A508,'HPI Partial'!$A$1:$F$347,5,FALSE),"-")</f>
        <v>-</v>
      </c>
      <c r="K508" s="105" t="str">
        <f>IFERROR(VLOOKUP($A508,'HPI Partial'!$A$1:$F$347,6,FALSE),"-")</f>
        <v>-</v>
      </c>
    </row>
    <row r="509" spans="1:11" ht="15" customHeight="1" x14ac:dyDescent="0.2">
      <c r="A509" s="109">
        <v>43634</v>
      </c>
      <c r="B509" s="48">
        <v>20.21</v>
      </c>
      <c r="C509" s="48">
        <v>20.65</v>
      </c>
      <c r="D509" s="48">
        <v>20.0501</v>
      </c>
      <c r="E509" s="48">
        <v>20.13</v>
      </c>
      <c r="F509" s="48">
        <v>347604</v>
      </c>
      <c r="G509" s="105" t="str">
        <f>IFERROR(VLOOKUP($A509,'HPI Partial'!$A$1:$F$347,2,FALSE),"-")</f>
        <v>-</v>
      </c>
      <c r="H509" s="105" t="str">
        <f>IFERROR(VLOOKUP($A509,'HPI Partial'!$A$1:$F$347,3,FALSE),"-")</f>
        <v>-</v>
      </c>
      <c r="I509" s="105" t="str">
        <f>IFERROR(VLOOKUP($A509,'HPI Partial'!$A$1:$F$347,4,FALSE),"-")</f>
        <v>-</v>
      </c>
      <c r="J509" s="105" t="str">
        <f>IFERROR(VLOOKUP($A509,'HPI Partial'!$A$1:$F$347,5,FALSE),"-")</f>
        <v>-</v>
      </c>
      <c r="K509" s="105" t="str">
        <f>IFERROR(VLOOKUP($A509,'HPI Partial'!$A$1:$F$347,6,FALSE),"-")</f>
        <v>-</v>
      </c>
    </row>
    <row r="510" spans="1:11" ht="15" customHeight="1" x14ac:dyDescent="0.2">
      <c r="A510" s="109">
        <v>43633</v>
      </c>
      <c r="B510" s="48">
        <v>19.940000000000001</v>
      </c>
      <c r="C510" s="48">
        <v>20.39</v>
      </c>
      <c r="D510" s="48">
        <v>19.91</v>
      </c>
      <c r="E510" s="48">
        <v>20.14</v>
      </c>
      <c r="F510" s="48">
        <v>235383</v>
      </c>
      <c r="G510" s="105" t="str">
        <f>IFERROR(VLOOKUP($A510,'HPI Partial'!$A$1:$F$347,2,FALSE),"-")</f>
        <v>-</v>
      </c>
      <c r="H510" s="105" t="str">
        <f>IFERROR(VLOOKUP($A510,'HPI Partial'!$A$1:$F$347,3,FALSE),"-")</f>
        <v>-</v>
      </c>
      <c r="I510" s="105" t="str">
        <f>IFERROR(VLOOKUP($A510,'HPI Partial'!$A$1:$F$347,4,FALSE),"-")</f>
        <v>-</v>
      </c>
      <c r="J510" s="105" t="str">
        <f>IFERROR(VLOOKUP($A510,'HPI Partial'!$A$1:$F$347,5,FALSE),"-")</f>
        <v>-</v>
      </c>
      <c r="K510" s="105" t="str">
        <f>IFERROR(VLOOKUP($A510,'HPI Partial'!$A$1:$F$347,6,FALSE),"-")</f>
        <v>-</v>
      </c>
    </row>
    <row r="511" spans="1:11" ht="15" customHeight="1" x14ac:dyDescent="0.2">
      <c r="A511" s="109">
        <v>43630</v>
      </c>
      <c r="B511" s="48">
        <v>19.84</v>
      </c>
      <c r="C511" s="48">
        <v>20</v>
      </c>
      <c r="D511" s="48">
        <v>19.425000000000001</v>
      </c>
      <c r="E511" s="48">
        <v>19.96</v>
      </c>
      <c r="F511" s="48">
        <v>518995</v>
      </c>
      <c r="G511" s="105" t="str">
        <f>IFERROR(VLOOKUP($A511,'HPI Partial'!$A$1:$F$347,2,FALSE),"-")</f>
        <v>-</v>
      </c>
      <c r="H511" s="105" t="str">
        <f>IFERROR(VLOOKUP($A511,'HPI Partial'!$A$1:$F$347,3,FALSE),"-")</f>
        <v>-</v>
      </c>
      <c r="I511" s="105" t="str">
        <f>IFERROR(VLOOKUP($A511,'HPI Partial'!$A$1:$F$347,4,FALSE),"-")</f>
        <v>-</v>
      </c>
      <c r="J511" s="105" t="str">
        <f>IFERROR(VLOOKUP($A511,'HPI Partial'!$A$1:$F$347,5,FALSE),"-")</f>
        <v>-</v>
      </c>
      <c r="K511" s="105" t="str">
        <f>IFERROR(VLOOKUP($A511,'HPI Partial'!$A$1:$F$347,6,FALSE),"-")</f>
        <v>-</v>
      </c>
    </row>
    <row r="512" spans="1:11" ht="15" customHeight="1" x14ac:dyDescent="0.2">
      <c r="A512" s="109">
        <v>43629</v>
      </c>
      <c r="B512" s="48">
        <v>19.62</v>
      </c>
      <c r="C512" s="48">
        <v>20</v>
      </c>
      <c r="D512" s="48">
        <v>19.600000000000001</v>
      </c>
      <c r="E512" s="48">
        <v>19.809999999999999</v>
      </c>
      <c r="F512" s="48">
        <v>1339688</v>
      </c>
      <c r="G512" s="105" t="str">
        <f>IFERROR(VLOOKUP($A512,'HPI Partial'!$A$1:$F$347,2,FALSE),"-")</f>
        <v>-</v>
      </c>
      <c r="H512" s="105" t="str">
        <f>IFERROR(VLOOKUP($A512,'HPI Partial'!$A$1:$F$347,3,FALSE),"-")</f>
        <v>-</v>
      </c>
      <c r="I512" s="105" t="str">
        <f>IFERROR(VLOOKUP($A512,'HPI Partial'!$A$1:$F$347,4,FALSE),"-")</f>
        <v>-</v>
      </c>
      <c r="J512" s="105" t="str">
        <f>IFERROR(VLOOKUP($A512,'HPI Partial'!$A$1:$F$347,5,FALSE),"-")</f>
        <v>-</v>
      </c>
      <c r="K512" s="105" t="str">
        <f>IFERROR(VLOOKUP($A512,'HPI Partial'!$A$1:$F$347,6,FALSE),"-")</f>
        <v>-</v>
      </c>
    </row>
    <row r="513" spans="1:11" ht="15" customHeight="1" x14ac:dyDescent="0.2">
      <c r="A513" s="109">
        <v>43628</v>
      </c>
      <c r="B513" s="48">
        <v>19.91</v>
      </c>
      <c r="C513" s="48">
        <v>20.019600000000001</v>
      </c>
      <c r="D513" s="48">
        <v>19.39</v>
      </c>
      <c r="E513" s="48">
        <v>19.559999999999999</v>
      </c>
      <c r="F513" s="48">
        <v>403875</v>
      </c>
      <c r="G513" s="105" t="str">
        <f>IFERROR(VLOOKUP($A513,'HPI Partial'!$A$1:$F$347,2,FALSE),"-")</f>
        <v>-</v>
      </c>
      <c r="H513" s="105" t="str">
        <f>IFERROR(VLOOKUP($A513,'HPI Partial'!$A$1:$F$347,3,FALSE),"-")</f>
        <v>-</v>
      </c>
      <c r="I513" s="105" t="str">
        <f>IFERROR(VLOOKUP($A513,'HPI Partial'!$A$1:$F$347,4,FALSE),"-")</f>
        <v>-</v>
      </c>
      <c r="J513" s="105" t="str">
        <f>IFERROR(VLOOKUP($A513,'HPI Partial'!$A$1:$F$347,5,FALSE),"-")</f>
        <v>-</v>
      </c>
      <c r="K513" s="105" t="str">
        <f>IFERROR(VLOOKUP($A513,'HPI Partial'!$A$1:$F$347,6,FALSE),"-")</f>
        <v>-</v>
      </c>
    </row>
    <row r="514" spans="1:11" ht="15" customHeight="1" x14ac:dyDescent="0.2">
      <c r="A514" s="109">
        <v>43627</v>
      </c>
      <c r="B514" s="48">
        <v>19.989999999999998</v>
      </c>
      <c r="C514" s="48">
        <v>20.13</v>
      </c>
      <c r="D514" s="48">
        <v>19.809999999999999</v>
      </c>
      <c r="E514" s="48">
        <v>19.920000000000002</v>
      </c>
      <c r="F514" s="48">
        <v>335486</v>
      </c>
      <c r="G514" s="105" t="str">
        <f>IFERROR(VLOOKUP($A514,'HPI Partial'!$A$1:$F$347,2,FALSE),"-")</f>
        <v>-</v>
      </c>
      <c r="H514" s="105" t="str">
        <f>IFERROR(VLOOKUP($A514,'HPI Partial'!$A$1:$F$347,3,FALSE),"-")</f>
        <v>-</v>
      </c>
      <c r="I514" s="105" t="str">
        <f>IFERROR(VLOOKUP($A514,'HPI Partial'!$A$1:$F$347,4,FALSE),"-")</f>
        <v>-</v>
      </c>
      <c r="J514" s="105" t="str">
        <f>IFERROR(VLOOKUP($A514,'HPI Partial'!$A$1:$F$347,5,FALSE),"-")</f>
        <v>-</v>
      </c>
      <c r="K514" s="105" t="str">
        <f>IFERROR(VLOOKUP($A514,'HPI Partial'!$A$1:$F$347,6,FALSE),"-")</f>
        <v>-</v>
      </c>
    </row>
    <row r="515" spans="1:11" ht="15" customHeight="1" x14ac:dyDescent="0.2">
      <c r="A515" s="109">
        <v>43626</v>
      </c>
      <c r="B515" s="48">
        <v>20.329999999999998</v>
      </c>
      <c r="C515" s="48">
        <v>20.329999999999998</v>
      </c>
      <c r="D515" s="48">
        <v>19.68</v>
      </c>
      <c r="E515" s="48">
        <v>19.84</v>
      </c>
      <c r="F515" s="48">
        <v>629159</v>
      </c>
      <c r="G515" s="105" t="str">
        <f>IFERROR(VLOOKUP($A515,'HPI Partial'!$A$1:$F$347,2,FALSE),"-")</f>
        <v>-</v>
      </c>
      <c r="H515" s="105" t="str">
        <f>IFERROR(VLOOKUP($A515,'HPI Partial'!$A$1:$F$347,3,FALSE),"-")</f>
        <v>-</v>
      </c>
      <c r="I515" s="105" t="str">
        <f>IFERROR(VLOOKUP($A515,'HPI Partial'!$A$1:$F$347,4,FALSE),"-")</f>
        <v>-</v>
      </c>
      <c r="J515" s="105" t="str">
        <f>IFERROR(VLOOKUP($A515,'HPI Partial'!$A$1:$F$347,5,FALSE),"-")</f>
        <v>-</v>
      </c>
      <c r="K515" s="105" t="str">
        <f>IFERROR(VLOOKUP($A515,'HPI Partial'!$A$1:$F$347,6,FALSE),"-")</f>
        <v>-</v>
      </c>
    </row>
    <row r="516" spans="1:11" ht="15" customHeight="1" x14ac:dyDescent="0.2">
      <c r="A516" s="109">
        <v>43623</v>
      </c>
      <c r="B516" s="48">
        <v>20.23</v>
      </c>
      <c r="C516" s="48">
        <v>20.55</v>
      </c>
      <c r="D516" s="48">
        <v>20.12</v>
      </c>
      <c r="E516" s="48">
        <v>20.23</v>
      </c>
      <c r="F516" s="48">
        <v>581976</v>
      </c>
      <c r="G516" s="105" t="str">
        <f>IFERROR(VLOOKUP($A516,'HPI Partial'!$A$1:$F$347,2,FALSE),"-")</f>
        <v>-</v>
      </c>
      <c r="H516" s="105" t="str">
        <f>IFERROR(VLOOKUP($A516,'HPI Partial'!$A$1:$F$347,3,FALSE),"-")</f>
        <v>-</v>
      </c>
      <c r="I516" s="105" t="str">
        <f>IFERROR(VLOOKUP($A516,'HPI Partial'!$A$1:$F$347,4,FALSE),"-")</f>
        <v>-</v>
      </c>
      <c r="J516" s="105" t="str">
        <f>IFERROR(VLOOKUP($A516,'HPI Partial'!$A$1:$F$347,5,FALSE),"-")</f>
        <v>-</v>
      </c>
      <c r="K516" s="105" t="str">
        <f>IFERROR(VLOOKUP($A516,'HPI Partial'!$A$1:$F$347,6,FALSE),"-")</f>
        <v>-</v>
      </c>
    </row>
    <row r="517" spans="1:11" ht="15" customHeight="1" x14ac:dyDescent="0.2">
      <c r="A517" s="109">
        <v>43622</v>
      </c>
      <c r="B517" s="48">
        <v>20.6</v>
      </c>
      <c r="C517" s="48">
        <v>20.7</v>
      </c>
      <c r="D517" s="48">
        <v>20.09</v>
      </c>
      <c r="E517" s="48">
        <v>20.3</v>
      </c>
      <c r="F517" s="48">
        <v>286611</v>
      </c>
      <c r="G517" s="105" t="str">
        <f>IFERROR(VLOOKUP($A517,'HPI Partial'!$A$1:$F$347,2,FALSE),"-")</f>
        <v>-</v>
      </c>
      <c r="H517" s="105" t="str">
        <f>IFERROR(VLOOKUP($A517,'HPI Partial'!$A$1:$F$347,3,FALSE),"-")</f>
        <v>-</v>
      </c>
      <c r="I517" s="105" t="str">
        <f>IFERROR(VLOOKUP($A517,'HPI Partial'!$A$1:$F$347,4,FALSE),"-")</f>
        <v>-</v>
      </c>
      <c r="J517" s="105" t="str">
        <f>IFERROR(VLOOKUP($A517,'HPI Partial'!$A$1:$F$347,5,FALSE),"-")</f>
        <v>-</v>
      </c>
      <c r="K517" s="105" t="str">
        <f>IFERROR(VLOOKUP($A517,'HPI Partial'!$A$1:$F$347,6,FALSE),"-")</f>
        <v>-</v>
      </c>
    </row>
    <row r="518" spans="1:11" ht="15" customHeight="1" x14ac:dyDescent="0.2">
      <c r="A518" s="109">
        <v>43621</v>
      </c>
      <c r="B518" s="48">
        <v>21.33</v>
      </c>
      <c r="C518" s="48">
        <v>21.36</v>
      </c>
      <c r="D518" s="48">
        <v>20.62</v>
      </c>
      <c r="E518" s="48">
        <v>20.64</v>
      </c>
      <c r="F518" s="48">
        <v>319525</v>
      </c>
      <c r="G518" s="105" t="str">
        <f>IFERROR(VLOOKUP($A518,'HPI Partial'!$A$1:$F$347,2,FALSE),"-")</f>
        <v>-</v>
      </c>
      <c r="H518" s="105" t="str">
        <f>IFERROR(VLOOKUP($A518,'HPI Partial'!$A$1:$F$347,3,FALSE),"-")</f>
        <v>-</v>
      </c>
      <c r="I518" s="105" t="str">
        <f>IFERROR(VLOOKUP($A518,'HPI Partial'!$A$1:$F$347,4,FALSE),"-")</f>
        <v>-</v>
      </c>
      <c r="J518" s="105" t="str">
        <f>IFERROR(VLOOKUP($A518,'HPI Partial'!$A$1:$F$347,5,FALSE),"-")</f>
        <v>-</v>
      </c>
      <c r="K518" s="105" t="str">
        <f>IFERROR(VLOOKUP($A518,'HPI Partial'!$A$1:$F$347,6,FALSE),"-")</f>
        <v>-</v>
      </c>
    </row>
    <row r="519" spans="1:11" ht="15" customHeight="1" x14ac:dyDescent="0.2">
      <c r="A519" s="109">
        <v>43620</v>
      </c>
      <c r="B519" s="48">
        <v>21.38</v>
      </c>
      <c r="C519" s="48">
        <v>21.51</v>
      </c>
      <c r="D519" s="48">
        <v>21.07</v>
      </c>
      <c r="E519" s="48">
        <v>21.33</v>
      </c>
      <c r="F519" s="48">
        <v>415758</v>
      </c>
      <c r="G519" s="105" t="str">
        <f>IFERROR(VLOOKUP($A519,'HPI Partial'!$A$1:$F$347,2,FALSE),"-")</f>
        <v>-</v>
      </c>
      <c r="H519" s="105" t="str">
        <f>IFERROR(VLOOKUP($A519,'HPI Partial'!$A$1:$F$347,3,FALSE),"-")</f>
        <v>-</v>
      </c>
      <c r="I519" s="105" t="str">
        <f>IFERROR(VLOOKUP($A519,'HPI Partial'!$A$1:$F$347,4,FALSE),"-")</f>
        <v>-</v>
      </c>
      <c r="J519" s="105" t="str">
        <f>IFERROR(VLOOKUP($A519,'HPI Partial'!$A$1:$F$347,5,FALSE),"-")</f>
        <v>-</v>
      </c>
      <c r="K519" s="105" t="str">
        <f>IFERROR(VLOOKUP($A519,'HPI Partial'!$A$1:$F$347,6,FALSE),"-")</f>
        <v>-</v>
      </c>
    </row>
    <row r="520" spans="1:11" ht="15" customHeight="1" x14ac:dyDescent="0.2">
      <c r="A520" s="109">
        <v>43619</v>
      </c>
      <c r="B520" s="48">
        <v>21.72</v>
      </c>
      <c r="C520" s="48">
        <v>21.98</v>
      </c>
      <c r="D520" s="48">
        <v>21.11</v>
      </c>
      <c r="E520" s="48">
        <v>21.27</v>
      </c>
      <c r="F520" s="48">
        <v>597352</v>
      </c>
      <c r="G520" s="105" t="str">
        <f>IFERROR(VLOOKUP($A520,'HPI Partial'!$A$1:$F$347,2,FALSE),"-")</f>
        <v>-</v>
      </c>
      <c r="H520" s="105" t="str">
        <f>IFERROR(VLOOKUP($A520,'HPI Partial'!$A$1:$F$347,3,FALSE),"-")</f>
        <v>-</v>
      </c>
      <c r="I520" s="105" t="str">
        <f>IFERROR(VLOOKUP($A520,'HPI Partial'!$A$1:$F$347,4,FALSE),"-")</f>
        <v>-</v>
      </c>
      <c r="J520" s="105" t="str">
        <f>IFERROR(VLOOKUP($A520,'HPI Partial'!$A$1:$F$347,5,FALSE),"-")</f>
        <v>-</v>
      </c>
      <c r="K520" s="105" t="str">
        <f>IFERROR(VLOOKUP($A520,'HPI Partial'!$A$1:$F$347,6,FALSE),"-")</f>
        <v>-</v>
      </c>
    </row>
    <row r="521" spans="1:11" ht="15" customHeight="1" x14ac:dyDescent="0.2">
      <c r="A521" s="109">
        <v>43616</v>
      </c>
      <c r="B521" s="48">
        <v>22.08</v>
      </c>
      <c r="C521" s="48">
        <v>22.295000000000002</v>
      </c>
      <c r="D521" s="48">
        <v>21.69</v>
      </c>
      <c r="E521" s="48">
        <v>21.76</v>
      </c>
      <c r="F521" s="48">
        <v>248274</v>
      </c>
      <c r="G521" s="105" t="str">
        <f>IFERROR(VLOOKUP($A521,'HPI Partial'!$A$1:$F$347,2,FALSE),"-")</f>
        <v>-</v>
      </c>
      <c r="H521" s="105" t="str">
        <f>IFERROR(VLOOKUP($A521,'HPI Partial'!$A$1:$F$347,3,FALSE),"-")</f>
        <v>-</v>
      </c>
      <c r="I521" s="105" t="str">
        <f>IFERROR(VLOOKUP($A521,'HPI Partial'!$A$1:$F$347,4,FALSE),"-")</f>
        <v>-</v>
      </c>
      <c r="J521" s="105" t="str">
        <f>IFERROR(VLOOKUP($A521,'HPI Partial'!$A$1:$F$347,5,FALSE),"-")</f>
        <v>-</v>
      </c>
      <c r="K521" s="105" t="str">
        <f>IFERROR(VLOOKUP($A521,'HPI Partial'!$A$1:$F$347,6,FALSE),"-")</f>
        <v>-</v>
      </c>
    </row>
    <row r="522" spans="1:11" ht="15" customHeight="1" x14ac:dyDescent="0.2">
      <c r="A522" s="109">
        <v>43615</v>
      </c>
      <c r="B522" s="48">
        <v>22.02</v>
      </c>
      <c r="C522" s="48">
        <v>22.62</v>
      </c>
      <c r="D522" s="48">
        <v>21.97</v>
      </c>
      <c r="E522" s="48">
        <v>22.33</v>
      </c>
      <c r="F522" s="48">
        <v>345533</v>
      </c>
      <c r="G522" s="105" t="str">
        <f>IFERROR(VLOOKUP($A522,'HPI Partial'!$A$1:$F$347,2,FALSE),"-")</f>
        <v>-</v>
      </c>
      <c r="H522" s="105" t="str">
        <f>IFERROR(VLOOKUP($A522,'HPI Partial'!$A$1:$F$347,3,FALSE),"-")</f>
        <v>-</v>
      </c>
      <c r="I522" s="105" t="str">
        <f>IFERROR(VLOOKUP($A522,'HPI Partial'!$A$1:$F$347,4,FALSE),"-")</f>
        <v>-</v>
      </c>
      <c r="J522" s="105" t="str">
        <f>IFERROR(VLOOKUP($A522,'HPI Partial'!$A$1:$F$347,5,FALSE),"-")</f>
        <v>-</v>
      </c>
      <c r="K522" s="105" t="str">
        <f>IFERROR(VLOOKUP($A522,'HPI Partial'!$A$1:$F$347,6,FALSE),"-")</f>
        <v>-</v>
      </c>
    </row>
    <row r="523" spans="1:11" ht="15" customHeight="1" x14ac:dyDescent="0.2">
      <c r="A523" s="109">
        <v>43614</v>
      </c>
      <c r="B523" s="48">
        <v>22.11</v>
      </c>
      <c r="C523" s="48">
        <v>22.6</v>
      </c>
      <c r="D523" s="48">
        <v>21.9</v>
      </c>
      <c r="E523" s="48">
        <v>22.01</v>
      </c>
      <c r="F523" s="48">
        <v>583659</v>
      </c>
      <c r="G523" s="105" t="str">
        <f>IFERROR(VLOOKUP($A523,'HPI Partial'!$A$1:$F$347,2,FALSE),"-")</f>
        <v>-</v>
      </c>
      <c r="H523" s="105" t="str">
        <f>IFERROR(VLOOKUP($A523,'HPI Partial'!$A$1:$F$347,3,FALSE),"-")</f>
        <v>-</v>
      </c>
      <c r="I523" s="105" t="str">
        <f>IFERROR(VLOOKUP($A523,'HPI Partial'!$A$1:$F$347,4,FALSE),"-")</f>
        <v>-</v>
      </c>
      <c r="J523" s="105" t="str">
        <f>IFERROR(VLOOKUP($A523,'HPI Partial'!$A$1:$F$347,5,FALSE),"-")</f>
        <v>-</v>
      </c>
      <c r="K523" s="105" t="str">
        <f>IFERROR(VLOOKUP($A523,'HPI Partial'!$A$1:$F$347,6,FALSE),"-")</f>
        <v>-</v>
      </c>
    </row>
    <row r="524" spans="1:11" ht="15" customHeight="1" x14ac:dyDescent="0.2">
      <c r="A524" s="109">
        <v>43613</v>
      </c>
      <c r="B524" s="48">
        <v>22.23</v>
      </c>
      <c r="C524" s="48">
        <v>22.56</v>
      </c>
      <c r="D524" s="48">
        <v>22.1</v>
      </c>
      <c r="E524" s="48">
        <v>22.31</v>
      </c>
      <c r="F524" s="48">
        <v>485778</v>
      </c>
      <c r="G524" s="105" t="str">
        <f>IFERROR(VLOOKUP($A524,'HPI Partial'!$A$1:$F$347,2,FALSE),"-")</f>
        <v>-</v>
      </c>
      <c r="H524" s="105" t="str">
        <f>IFERROR(VLOOKUP($A524,'HPI Partial'!$A$1:$F$347,3,FALSE),"-")</f>
        <v>-</v>
      </c>
      <c r="I524" s="105" t="str">
        <f>IFERROR(VLOOKUP($A524,'HPI Partial'!$A$1:$F$347,4,FALSE),"-")</f>
        <v>-</v>
      </c>
      <c r="J524" s="105" t="str">
        <f>IFERROR(VLOOKUP($A524,'HPI Partial'!$A$1:$F$347,5,FALSE),"-")</f>
        <v>-</v>
      </c>
      <c r="K524" s="105" t="str">
        <f>IFERROR(VLOOKUP($A524,'HPI Partial'!$A$1:$F$347,6,FALSE),"-")</f>
        <v>-</v>
      </c>
    </row>
    <row r="525" spans="1:11" ht="15" customHeight="1" x14ac:dyDescent="0.2">
      <c r="A525" s="109">
        <v>43609</v>
      </c>
      <c r="B525" s="48">
        <v>22.26</v>
      </c>
      <c r="C525" s="48">
        <v>22.38</v>
      </c>
      <c r="D525" s="48">
        <v>21.79</v>
      </c>
      <c r="E525" s="48">
        <v>22.1</v>
      </c>
      <c r="F525" s="48">
        <v>263811</v>
      </c>
      <c r="G525" s="105" t="str">
        <f>IFERROR(VLOOKUP($A525,'HPI Partial'!$A$1:$F$347,2,FALSE),"-")</f>
        <v>-</v>
      </c>
      <c r="H525" s="105" t="str">
        <f>IFERROR(VLOOKUP($A525,'HPI Partial'!$A$1:$F$347,3,FALSE),"-")</f>
        <v>-</v>
      </c>
      <c r="I525" s="105" t="str">
        <f>IFERROR(VLOOKUP($A525,'HPI Partial'!$A$1:$F$347,4,FALSE),"-")</f>
        <v>-</v>
      </c>
      <c r="J525" s="105" t="str">
        <f>IFERROR(VLOOKUP($A525,'HPI Partial'!$A$1:$F$347,5,FALSE),"-")</f>
        <v>-</v>
      </c>
      <c r="K525" s="105" t="str">
        <f>IFERROR(VLOOKUP($A525,'HPI Partial'!$A$1:$F$347,6,FALSE),"-")</f>
        <v>-</v>
      </c>
    </row>
    <row r="526" spans="1:11" ht="15" customHeight="1" x14ac:dyDescent="0.2">
      <c r="A526" s="109">
        <v>43608</v>
      </c>
      <c r="B526" s="48">
        <v>23</v>
      </c>
      <c r="C526" s="48">
        <v>23</v>
      </c>
      <c r="D526" s="48">
        <v>22.03</v>
      </c>
      <c r="E526" s="48">
        <v>22.22</v>
      </c>
      <c r="F526" s="48">
        <v>337184</v>
      </c>
      <c r="G526" s="105" t="str">
        <f>IFERROR(VLOOKUP($A526,'HPI Partial'!$A$1:$F$347,2,FALSE),"-")</f>
        <v>-</v>
      </c>
      <c r="H526" s="105" t="str">
        <f>IFERROR(VLOOKUP($A526,'HPI Partial'!$A$1:$F$347,3,FALSE),"-")</f>
        <v>-</v>
      </c>
      <c r="I526" s="105" t="str">
        <f>IFERROR(VLOOKUP($A526,'HPI Partial'!$A$1:$F$347,4,FALSE),"-")</f>
        <v>-</v>
      </c>
      <c r="J526" s="105" t="str">
        <f>IFERROR(VLOOKUP($A526,'HPI Partial'!$A$1:$F$347,5,FALSE),"-")</f>
        <v>-</v>
      </c>
      <c r="K526" s="105" t="str">
        <f>IFERROR(VLOOKUP($A526,'HPI Partial'!$A$1:$F$347,6,FALSE),"-")</f>
        <v>-</v>
      </c>
    </row>
    <row r="527" spans="1:11" ht="15" customHeight="1" x14ac:dyDescent="0.2">
      <c r="A527" s="109">
        <v>43607</v>
      </c>
      <c r="B527" s="48">
        <v>23.23</v>
      </c>
      <c r="C527" s="48">
        <v>23.53</v>
      </c>
      <c r="D527" s="48">
        <v>23.15</v>
      </c>
      <c r="E527" s="48">
        <v>23.18</v>
      </c>
      <c r="F527" s="48">
        <v>274119</v>
      </c>
      <c r="G527" s="105" t="str">
        <f>IFERROR(VLOOKUP($A527,'HPI Partial'!$A$1:$F$347,2,FALSE),"-")</f>
        <v>-</v>
      </c>
      <c r="H527" s="105" t="str">
        <f>IFERROR(VLOOKUP($A527,'HPI Partial'!$A$1:$F$347,3,FALSE),"-")</f>
        <v>-</v>
      </c>
      <c r="I527" s="105" t="str">
        <f>IFERROR(VLOOKUP($A527,'HPI Partial'!$A$1:$F$347,4,FALSE),"-")</f>
        <v>-</v>
      </c>
      <c r="J527" s="105" t="str">
        <f>IFERROR(VLOOKUP($A527,'HPI Partial'!$A$1:$F$347,5,FALSE),"-")</f>
        <v>-</v>
      </c>
      <c r="K527" s="105" t="str">
        <f>IFERROR(VLOOKUP($A527,'HPI Partial'!$A$1:$F$347,6,FALSE),"-")</f>
        <v>-</v>
      </c>
    </row>
    <row r="528" spans="1:11" ht="15" customHeight="1" x14ac:dyDescent="0.2">
      <c r="A528" s="109">
        <v>43606</v>
      </c>
      <c r="B528" s="48">
        <v>23.21</v>
      </c>
      <c r="C528" s="48">
        <v>23.53</v>
      </c>
      <c r="D528" s="48">
        <v>23.09</v>
      </c>
      <c r="E528" s="48">
        <v>23.35</v>
      </c>
      <c r="F528" s="48">
        <v>349312</v>
      </c>
      <c r="G528" s="105" t="str">
        <f>IFERROR(VLOOKUP($A528,'HPI Partial'!$A$1:$F$347,2,FALSE),"-")</f>
        <v>-</v>
      </c>
      <c r="H528" s="105" t="str">
        <f>IFERROR(VLOOKUP($A528,'HPI Partial'!$A$1:$F$347,3,FALSE),"-")</f>
        <v>-</v>
      </c>
      <c r="I528" s="105" t="str">
        <f>IFERROR(VLOOKUP($A528,'HPI Partial'!$A$1:$F$347,4,FALSE),"-")</f>
        <v>-</v>
      </c>
      <c r="J528" s="105" t="str">
        <f>IFERROR(VLOOKUP($A528,'HPI Partial'!$A$1:$F$347,5,FALSE),"-")</f>
        <v>-</v>
      </c>
      <c r="K528" s="105" t="str">
        <f>IFERROR(VLOOKUP($A528,'HPI Partial'!$A$1:$F$347,6,FALSE),"-")</f>
        <v>-</v>
      </c>
    </row>
    <row r="529" spans="1:11" ht="15" customHeight="1" x14ac:dyDescent="0.2">
      <c r="A529" s="109">
        <v>43605</v>
      </c>
      <c r="B529" s="48">
        <v>23.17</v>
      </c>
      <c r="C529" s="48">
        <v>23.26</v>
      </c>
      <c r="D529" s="48">
        <v>22.9</v>
      </c>
      <c r="E529" s="48">
        <v>23.12</v>
      </c>
      <c r="F529" s="48">
        <v>371610</v>
      </c>
      <c r="G529" s="105" t="str">
        <f>IFERROR(VLOOKUP($A529,'HPI Partial'!$A$1:$F$347,2,FALSE),"-")</f>
        <v>-</v>
      </c>
      <c r="H529" s="105" t="str">
        <f>IFERROR(VLOOKUP($A529,'HPI Partial'!$A$1:$F$347,3,FALSE),"-")</f>
        <v>-</v>
      </c>
      <c r="I529" s="105" t="str">
        <f>IFERROR(VLOOKUP($A529,'HPI Partial'!$A$1:$F$347,4,FALSE),"-")</f>
        <v>-</v>
      </c>
      <c r="J529" s="105" t="str">
        <f>IFERROR(VLOOKUP($A529,'HPI Partial'!$A$1:$F$347,5,FALSE),"-")</f>
        <v>-</v>
      </c>
      <c r="K529" s="105" t="str">
        <f>IFERROR(VLOOKUP($A529,'HPI Partial'!$A$1:$F$347,6,FALSE),"-")</f>
        <v>-</v>
      </c>
    </row>
    <row r="530" spans="1:11" ht="15" customHeight="1" x14ac:dyDescent="0.2">
      <c r="A530" s="109">
        <v>43602</v>
      </c>
      <c r="B530" s="48">
        <v>23.3</v>
      </c>
      <c r="C530" s="48">
        <v>23.42</v>
      </c>
      <c r="D530" s="48">
        <v>22.94</v>
      </c>
      <c r="E530" s="48">
        <v>23.24</v>
      </c>
      <c r="F530" s="48">
        <v>367747</v>
      </c>
      <c r="G530" s="105" t="str">
        <f>IFERROR(VLOOKUP($A530,'HPI Partial'!$A$1:$F$347,2,FALSE),"-")</f>
        <v>-</v>
      </c>
      <c r="H530" s="105" t="str">
        <f>IFERROR(VLOOKUP($A530,'HPI Partial'!$A$1:$F$347,3,FALSE),"-")</f>
        <v>-</v>
      </c>
      <c r="I530" s="105" t="str">
        <f>IFERROR(VLOOKUP($A530,'HPI Partial'!$A$1:$F$347,4,FALSE),"-")</f>
        <v>-</v>
      </c>
      <c r="J530" s="105" t="str">
        <f>IFERROR(VLOOKUP($A530,'HPI Partial'!$A$1:$F$347,5,FALSE),"-")</f>
        <v>-</v>
      </c>
      <c r="K530" s="105" t="str">
        <f>IFERROR(VLOOKUP($A530,'HPI Partial'!$A$1:$F$347,6,FALSE),"-")</f>
        <v>-</v>
      </c>
    </row>
    <row r="531" spans="1:11" ht="15" customHeight="1" x14ac:dyDescent="0.2">
      <c r="A531" s="109">
        <v>43601</v>
      </c>
      <c r="B531" s="48">
        <v>23.71</v>
      </c>
      <c r="C531" s="48">
        <v>23.805</v>
      </c>
      <c r="D531" s="48">
        <v>23.37</v>
      </c>
      <c r="E531" s="48">
        <v>23.46</v>
      </c>
      <c r="F531" s="48">
        <v>452484</v>
      </c>
      <c r="G531" s="105" t="str">
        <f>IFERROR(VLOOKUP($A531,'HPI Partial'!$A$1:$F$347,2,FALSE),"-")</f>
        <v>-</v>
      </c>
      <c r="H531" s="105" t="str">
        <f>IFERROR(VLOOKUP($A531,'HPI Partial'!$A$1:$F$347,3,FALSE),"-")</f>
        <v>-</v>
      </c>
      <c r="I531" s="105" t="str">
        <f>IFERROR(VLOOKUP($A531,'HPI Partial'!$A$1:$F$347,4,FALSE),"-")</f>
        <v>-</v>
      </c>
      <c r="J531" s="105" t="str">
        <f>IFERROR(VLOOKUP($A531,'HPI Partial'!$A$1:$F$347,5,FALSE),"-")</f>
        <v>-</v>
      </c>
      <c r="K531" s="105" t="str">
        <f>IFERROR(VLOOKUP($A531,'HPI Partial'!$A$1:$F$347,6,FALSE),"-")</f>
        <v>-</v>
      </c>
    </row>
    <row r="532" spans="1:11" ht="15" customHeight="1" x14ac:dyDescent="0.2">
      <c r="A532" s="109">
        <v>43600</v>
      </c>
      <c r="B532" s="48">
        <v>23.36</v>
      </c>
      <c r="C532" s="48">
        <v>23.704999999999998</v>
      </c>
      <c r="D532" s="48">
        <v>23.28</v>
      </c>
      <c r="E532" s="48">
        <v>23.59</v>
      </c>
      <c r="F532" s="48">
        <v>227157</v>
      </c>
      <c r="G532" s="105" t="str">
        <f>IFERROR(VLOOKUP($A532,'HPI Partial'!$A$1:$F$347,2,FALSE),"-")</f>
        <v>-</v>
      </c>
      <c r="H532" s="105" t="str">
        <f>IFERROR(VLOOKUP($A532,'HPI Partial'!$A$1:$F$347,3,FALSE),"-")</f>
        <v>-</v>
      </c>
      <c r="I532" s="105" t="str">
        <f>IFERROR(VLOOKUP($A532,'HPI Partial'!$A$1:$F$347,4,FALSE),"-")</f>
        <v>-</v>
      </c>
      <c r="J532" s="105" t="str">
        <f>IFERROR(VLOOKUP($A532,'HPI Partial'!$A$1:$F$347,5,FALSE),"-")</f>
        <v>-</v>
      </c>
      <c r="K532" s="105" t="str">
        <f>IFERROR(VLOOKUP($A532,'HPI Partial'!$A$1:$F$347,6,FALSE),"-")</f>
        <v>-</v>
      </c>
    </row>
    <row r="533" spans="1:11" ht="15" customHeight="1" x14ac:dyDescent="0.2">
      <c r="A533" s="109">
        <v>43599</v>
      </c>
      <c r="B533" s="48">
        <v>23.1</v>
      </c>
      <c r="C533" s="48">
        <v>23.675000000000001</v>
      </c>
      <c r="D533" s="48">
        <v>23.01</v>
      </c>
      <c r="E533" s="48">
        <v>23.51</v>
      </c>
      <c r="F533" s="48">
        <v>438184</v>
      </c>
      <c r="G533" s="105" t="str">
        <f>IFERROR(VLOOKUP($A533,'HPI Partial'!$A$1:$F$347,2,FALSE),"-")</f>
        <v>-</v>
      </c>
      <c r="H533" s="105" t="str">
        <f>IFERROR(VLOOKUP($A533,'HPI Partial'!$A$1:$F$347,3,FALSE),"-")</f>
        <v>-</v>
      </c>
      <c r="I533" s="105" t="str">
        <f>IFERROR(VLOOKUP($A533,'HPI Partial'!$A$1:$F$347,4,FALSE),"-")</f>
        <v>-</v>
      </c>
      <c r="J533" s="105" t="str">
        <f>IFERROR(VLOOKUP($A533,'HPI Partial'!$A$1:$F$347,5,FALSE),"-")</f>
        <v>-</v>
      </c>
      <c r="K533" s="105" t="str">
        <f>IFERROR(VLOOKUP($A533,'HPI Partial'!$A$1:$F$347,6,FALSE),"-")</f>
        <v>-</v>
      </c>
    </row>
    <row r="534" spans="1:11" ht="15" customHeight="1" x14ac:dyDescent="0.2">
      <c r="A534" s="109">
        <v>43598</v>
      </c>
      <c r="B534" s="48">
        <v>23.43</v>
      </c>
      <c r="C534" s="48">
        <v>23.53</v>
      </c>
      <c r="D534" s="48">
        <v>22.754999999999999</v>
      </c>
      <c r="E534" s="48">
        <v>23.08</v>
      </c>
      <c r="F534" s="48">
        <v>510111</v>
      </c>
      <c r="G534" s="105" t="str">
        <f>IFERROR(VLOOKUP($A534,'HPI Partial'!$A$1:$F$347,2,FALSE),"-")</f>
        <v>-</v>
      </c>
      <c r="H534" s="105" t="str">
        <f>IFERROR(VLOOKUP($A534,'HPI Partial'!$A$1:$F$347,3,FALSE),"-")</f>
        <v>-</v>
      </c>
      <c r="I534" s="105" t="str">
        <f>IFERROR(VLOOKUP($A534,'HPI Partial'!$A$1:$F$347,4,FALSE),"-")</f>
        <v>-</v>
      </c>
      <c r="J534" s="105" t="str">
        <f>IFERROR(VLOOKUP($A534,'HPI Partial'!$A$1:$F$347,5,FALSE),"-")</f>
        <v>-</v>
      </c>
      <c r="K534" s="105" t="str">
        <f>IFERROR(VLOOKUP($A534,'HPI Partial'!$A$1:$F$347,6,FALSE),"-")</f>
        <v>-</v>
      </c>
    </row>
    <row r="535" spans="1:11" ht="15" customHeight="1" x14ac:dyDescent="0.2">
      <c r="A535" s="109">
        <v>43595</v>
      </c>
      <c r="B535" s="48">
        <v>23.21</v>
      </c>
      <c r="C535" s="48">
        <v>23.79</v>
      </c>
      <c r="D535" s="48">
        <v>23.1</v>
      </c>
      <c r="E535" s="48">
        <v>23.78</v>
      </c>
      <c r="F535" s="48">
        <v>364558</v>
      </c>
      <c r="G535" s="105" t="str">
        <f>IFERROR(VLOOKUP($A535,'HPI Partial'!$A$1:$F$347,2,FALSE),"-")</f>
        <v>-</v>
      </c>
      <c r="H535" s="105" t="str">
        <f>IFERROR(VLOOKUP($A535,'HPI Partial'!$A$1:$F$347,3,FALSE),"-")</f>
        <v>-</v>
      </c>
      <c r="I535" s="105" t="str">
        <f>IFERROR(VLOOKUP($A535,'HPI Partial'!$A$1:$F$347,4,FALSE),"-")</f>
        <v>-</v>
      </c>
      <c r="J535" s="105" t="str">
        <f>IFERROR(VLOOKUP($A535,'HPI Partial'!$A$1:$F$347,5,FALSE),"-")</f>
        <v>-</v>
      </c>
      <c r="K535" s="105" t="str">
        <f>IFERROR(VLOOKUP($A535,'HPI Partial'!$A$1:$F$347,6,FALSE),"-")</f>
        <v>-</v>
      </c>
    </row>
    <row r="536" spans="1:11" ht="15" customHeight="1" x14ac:dyDescent="0.2">
      <c r="A536" s="109">
        <v>43594</v>
      </c>
      <c r="B536" s="48">
        <v>23.22</v>
      </c>
      <c r="C536" s="48">
        <v>23.445</v>
      </c>
      <c r="D536" s="48">
        <v>22.864999999999998</v>
      </c>
      <c r="E536" s="48">
        <v>23.33</v>
      </c>
      <c r="F536" s="48">
        <v>368421</v>
      </c>
      <c r="G536" s="105" t="str">
        <f>IFERROR(VLOOKUP($A536,'HPI Partial'!$A$1:$F$347,2,FALSE),"-")</f>
        <v>-</v>
      </c>
      <c r="H536" s="105" t="str">
        <f>IFERROR(VLOOKUP($A536,'HPI Partial'!$A$1:$F$347,3,FALSE),"-")</f>
        <v>-</v>
      </c>
      <c r="I536" s="105" t="str">
        <f>IFERROR(VLOOKUP($A536,'HPI Partial'!$A$1:$F$347,4,FALSE),"-")</f>
        <v>-</v>
      </c>
      <c r="J536" s="105" t="str">
        <f>IFERROR(VLOOKUP($A536,'HPI Partial'!$A$1:$F$347,5,FALSE),"-")</f>
        <v>-</v>
      </c>
      <c r="K536" s="105" t="str">
        <f>IFERROR(VLOOKUP($A536,'HPI Partial'!$A$1:$F$347,6,FALSE),"-")</f>
        <v>-</v>
      </c>
    </row>
    <row r="537" spans="1:11" ht="15" customHeight="1" x14ac:dyDescent="0.2">
      <c r="A537" s="109">
        <v>43593</v>
      </c>
      <c r="B537" s="48">
        <v>24.18</v>
      </c>
      <c r="C537" s="48">
        <v>24.18</v>
      </c>
      <c r="D537" s="48">
        <v>23.49</v>
      </c>
      <c r="E537" s="48">
        <v>23.54</v>
      </c>
      <c r="F537" s="48">
        <v>418686</v>
      </c>
      <c r="G537" s="105" t="str">
        <f>IFERROR(VLOOKUP($A537,'HPI Partial'!$A$1:$F$347,2,FALSE),"-")</f>
        <v>-</v>
      </c>
      <c r="H537" s="105" t="str">
        <f>IFERROR(VLOOKUP($A537,'HPI Partial'!$A$1:$F$347,3,FALSE),"-")</f>
        <v>-</v>
      </c>
      <c r="I537" s="105" t="str">
        <f>IFERROR(VLOOKUP($A537,'HPI Partial'!$A$1:$F$347,4,FALSE),"-")</f>
        <v>-</v>
      </c>
      <c r="J537" s="105" t="str">
        <f>IFERROR(VLOOKUP($A537,'HPI Partial'!$A$1:$F$347,5,FALSE),"-")</f>
        <v>-</v>
      </c>
      <c r="K537" s="105" t="str">
        <f>IFERROR(VLOOKUP($A537,'HPI Partial'!$A$1:$F$347,6,FALSE),"-")</f>
        <v>-</v>
      </c>
    </row>
    <row r="538" spans="1:11" ht="15" customHeight="1" x14ac:dyDescent="0.2">
      <c r="A538" s="109">
        <v>43592</v>
      </c>
      <c r="B538" s="48">
        <v>24.55</v>
      </c>
      <c r="C538" s="48">
        <v>24.9</v>
      </c>
      <c r="D538" s="48">
        <v>24.11</v>
      </c>
      <c r="E538" s="48">
        <v>24.18</v>
      </c>
      <c r="F538" s="48">
        <v>472275</v>
      </c>
      <c r="G538" s="105" t="str">
        <f>IFERROR(VLOOKUP($A538,'HPI Partial'!$A$1:$F$347,2,FALSE),"-")</f>
        <v>-</v>
      </c>
      <c r="H538" s="105" t="str">
        <f>IFERROR(VLOOKUP($A538,'HPI Partial'!$A$1:$F$347,3,FALSE),"-")</f>
        <v>-</v>
      </c>
      <c r="I538" s="105" t="str">
        <f>IFERROR(VLOOKUP($A538,'HPI Partial'!$A$1:$F$347,4,FALSE),"-")</f>
        <v>-</v>
      </c>
      <c r="J538" s="105" t="str">
        <f>IFERROR(VLOOKUP($A538,'HPI Partial'!$A$1:$F$347,5,FALSE),"-")</f>
        <v>-</v>
      </c>
      <c r="K538" s="105" t="str">
        <f>IFERROR(VLOOKUP($A538,'HPI Partial'!$A$1:$F$347,6,FALSE),"-")</f>
        <v>-</v>
      </c>
    </row>
    <row r="539" spans="1:11" ht="15" customHeight="1" x14ac:dyDescent="0.2">
      <c r="A539" s="109">
        <v>43591</v>
      </c>
      <c r="B539" s="48">
        <v>24.57</v>
      </c>
      <c r="C539" s="48">
        <v>24.9</v>
      </c>
      <c r="D539" s="48">
        <v>24.41</v>
      </c>
      <c r="E539" s="48">
        <v>24.74</v>
      </c>
      <c r="F539" s="48">
        <v>324829</v>
      </c>
      <c r="G539" s="105" t="str">
        <f>IFERROR(VLOOKUP($A539,'HPI Partial'!$A$1:$F$347,2,FALSE),"-")</f>
        <v>-</v>
      </c>
      <c r="H539" s="105" t="str">
        <f>IFERROR(VLOOKUP($A539,'HPI Partial'!$A$1:$F$347,3,FALSE),"-")</f>
        <v>-</v>
      </c>
      <c r="I539" s="105" t="str">
        <f>IFERROR(VLOOKUP($A539,'HPI Partial'!$A$1:$F$347,4,FALSE),"-")</f>
        <v>-</v>
      </c>
      <c r="J539" s="105" t="str">
        <f>IFERROR(VLOOKUP($A539,'HPI Partial'!$A$1:$F$347,5,FALSE),"-")</f>
        <v>-</v>
      </c>
      <c r="K539" s="105" t="str">
        <f>IFERROR(VLOOKUP($A539,'HPI Partial'!$A$1:$F$347,6,FALSE),"-")</f>
        <v>-</v>
      </c>
    </row>
    <row r="540" spans="1:11" ht="15" customHeight="1" x14ac:dyDescent="0.2">
      <c r="A540" s="109">
        <v>43588</v>
      </c>
      <c r="B540" s="48">
        <v>25.39</v>
      </c>
      <c r="C540" s="48">
        <v>25.54</v>
      </c>
      <c r="D540" s="48">
        <v>24.81</v>
      </c>
      <c r="E540" s="48">
        <v>24.84</v>
      </c>
      <c r="F540" s="48">
        <v>448893</v>
      </c>
      <c r="G540" s="105" t="str">
        <f>IFERROR(VLOOKUP($A540,'HPI Partial'!$A$1:$F$347,2,FALSE),"-")</f>
        <v>-</v>
      </c>
      <c r="H540" s="105" t="str">
        <f>IFERROR(VLOOKUP($A540,'HPI Partial'!$A$1:$F$347,3,FALSE),"-")</f>
        <v>-</v>
      </c>
      <c r="I540" s="105" t="str">
        <f>IFERROR(VLOOKUP($A540,'HPI Partial'!$A$1:$F$347,4,FALSE),"-")</f>
        <v>-</v>
      </c>
      <c r="J540" s="105" t="str">
        <f>IFERROR(VLOOKUP($A540,'HPI Partial'!$A$1:$F$347,5,FALSE),"-")</f>
        <v>-</v>
      </c>
      <c r="K540" s="105" t="str">
        <f>IFERROR(VLOOKUP($A540,'HPI Partial'!$A$1:$F$347,6,FALSE),"-")</f>
        <v>-</v>
      </c>
    </row>
    <row r="541" spans="1:11" ht="15" customHeight="1" x14ac:dyDescent="0.2">
      <c r="A541" s="109">
        <v>43587</v>
      </c>
      <c r="B541" s="48">
        <v>24.5</v>
      </c>
      <c r="C541" s="48">
        <v>25.75</v>
      </c>
      <c r="D541" s="48">
        <v>24.4</v>
      </c>
      <c r="E541" s="48">
        <v>25.4</v>
      </c>
      <c r="F541" s="48">
        <v>850666</v>
      </c>
      <c r="G541" s="105" t="str">
        <f>IFERROR(VLOOKUP($A541,'HPI Partial'!$A$1:$F$347,2,FALSE),"-")</f>
        <v>-</v>
      </c>
      <c r="H541" s="105" t="str">
        <f>IFERROR(VLOOKUP($A541,'HPI Partial'!$A$1:$F$347,3,FALSE),"-")</f>
        <v>-</v>
      </c>
      <c r="I541" s="105" t="str">
        <f>IFERROR(VLOOKUP($A541,'HPI Partial'!$A$1:$F$347,4,FALSE),"-")</f>
        <v>-</v>
      </c>
      <c r="J541" s="105" t="str">
        <f>IFERROR(VLOOKUP($A541,'HPI Partial'!$A$1:$F$347,5,FALSE),"-")</f>
        <v>-</v>
      </c>
      <c r="K541" s="105" t="str">
        <f>IFERROR(VLOOKUP($A541,'HPI Partial'!$A$1:$F$347,6,FALSE),"-")</f>
        <v>-</v>
      </c>
    </row>
    <row r="542" spans="1:11" ht="15" customHeight="1" x14ac:dyDescent="0.2">
      <c r="A542" s="109">
        <v>43586</v>
      </c>
      <c r="B542" s="48">
        <v>24.43</v>
      </c>
      <c r="C542" s="48">
        <v>24.66</v>
      </c>
      <c r="D542" s="48">
        <v>24.21</v>
      </c>
      <c r="E542" s="48">
        <v>24.42</v>
      </c>
      <c r="F542" s="48">
        <v>608524</v>
      </c>
      <c r="G542" s="105" t="str">
        <f>IFERROR(VLOOKUP($A542,'HPI Partial'!$A$1:$F$347,2,FALSE),"-")</f>
        <v>-</v>
      </c>
      <c r="H542" s="105" t="str">
        <f>IFERROR(VLOOKUP($A542,'HPI Partial'!$A$1:$F$347,3,FALSE),"-")</f>
        <v>-</v>
      </c>
      <c r="I542" s="105" t="str">
        <f>IFERROR(VLOOKUP($A542,'HPI Partial'!$A$1:$F$347,4,FALSE),"-")</f>
        <v>-</v>
      </c>
      <c r="J542" s="105" t="str">
        <f>IFERROR(VLOOKUP($A542,'HPI Partial'!$A$1:$F$347,5,FALSE),"-")</f>
        <v>-</v>
      </c>
      <c r="K542" s="105" t="str">
        <f>IFERROR(VLOOKUP($A542,'HPI Partial'!$A$1:$F$347,6,FALSE),"-")</f>
        <v>-</v>
      </c>
    </row>
    <row r="543" spans="1:11" ht="15" customHeight="1" x14ac:dyDescent="0.2">
      <c r="A543" s="109">
        <v>43585</v>
      </c>
      <c r="B543" s="48">
        <v>24.31</v>
      </c>
      <c r="C543" s="48">
        <v>24.61</v>
      </c>
      <c r="D543" s="48">
        <v>24.2</v>
      </c>
      <c r="E543" s="48">
        <v>24.38</v>
      </c>
      <c r="F543" s="48">
        <v>571512</v>
      </c>
      <c r="G543" s="105" t="str">
        <f>IFERROR(VLOOKUP($A543,'HPI Partial'!$A$1:$F$347,2,FALSE),"-")</f>
        <v>-</v>
      </c>
      <c r="H543" s="105" t="str">
        <f>IFERROR(VLOOKUP($A543,'HPI Partial'!$A$1:$F$347,3,FALSE),"-")</f>
        <v>-</v>
      </c>
      <c r="I543" s="105" t="str">
        <f>IFERROR(VLOOKUP($A543,'HPI Partial'!$A$1:$F$347,4,FALSE),"-")</f>
        <v>-</v>
      </c>
      <c r="J543" s="105" t="str">
        <f>IFERROR(VLOOKUP($A543,'HPI Partial'!$A$1:$F$347,5,FALSE),"-")</f>
        <v>-</v>
      </c>
      <c r="K543" s="105" t="str">
        <f>IFERROR(VLOOKUP($A543,'HPI Partial'!$A$1:$F$347,6,FALSE),"-")</f>
        <v>-</v>
      </c>
    </row>
    <row r="544" spans="1:11" ht="15" customHeight="1" x14ac:dyDescent="0.2">
      <c r="A544" s="109">
        <v>43584</v>
      </c>
      <c r="B544" s="48">
        <v>25.15</v>
      </c>
      <c r="C544" s="48">
        <v>25.51</v>
      </c>
      <c r="D544" s="48">
        <v>24.05</v>
      </c>
      <c r="E544" s="48">
        <v>24.2</v>
      </c>
      <c r="F544" s="48">
        <v>1225879</v>
      </c>
      <c r="G544" s="105" t="str">
        <f>IFERROR(VLOOKUP($A544,'HPI Partial'!$A$1:$F$347,2,FALSE),"-")</f>
        <v>-</v>
      </c>
      <c r="H544" s="105" t="str">
        <f>IFERROR(VLOOKUP($A544,'HPI Partial'!$A$1:$F$347,3,FALSE),"-")</f>
        <v>-</v>
      </c>
      <c r="I544" s="105" t="str">
        <f>IFERROR(VLOOKUP($A544,'HPI Partial'!$A$1:$F$347,4,FALSE),"-")</f>
        <v>-</v>
      </c>
      <c r="J544" s="105" t="str">
        <f>IFERROR(VLOOKUP($A544,'HPI Partial'!$A$1:$F$347,5,FALSE),"-")</f>
        <v>-</v>
      </c>
      <c r="K544" s="105" t="str">
        <f>IFERROR(VLOOKUP($A544,'HPI Partial'!$A$1:$F$347,6,FALSE),"-")</f>
        <v>-</v>
      </c>
    </row>
    <row r="545" spans="1:11" ht="15" customHeight="1" x14ac:dyDescent="0.2">
      <c r="A545" s="109">
        <v>43581</v>
      </c>
      <c r="B545" s="48">
        <v>24.7</v>
      </c>
      <c r="C545" s="48">
        <v>24.954999999999998</v>
      </c>
      <c r="D545" s="48">
        <v>23.64</v>
      </c>
      <c r="E545" s="48">
        <v>24.43</v>
      </c>
      <c r="F545" s="48">
        <v>1020013</v>
      </c>
      <c r="G545" s="105" t="str">
        <f>IFERROR(VLOOKUP($A545,'HPI Partial'!$A$1:$F$347,2,FALSE),"-")</f>
        <v>-</v>
      </c>
      <c r="H545" s="105" t="str">
        <f>IFERROR(VLOOKUP($A545,'HPI Partial'!$A$1:$F$347,3,FALSE),"-")</f>
        <v>-</v>
      </c>
      <c r="I545" s="105" t="str">
        <f>IFERROR(VLOOKUP($A545,'HPI Partial'!$A$1:$F$347,4,FALSE),"-")</f>
        <v>-</v>
      </c>
      <c r="J545" s="105" t="str">
        <f>IFERROR(VLOOKUP($A545,'HPI Partial'!$A$1:$F$347,5,FALSE),"-")</f>
        <v>-</v>
      </c>
      <c r="K545" s="105" t="str">
        <f>IFERROR(VLOOKUP($A545,'HPI Partial'!$A$1:$F$347,6,FALSE),"-")</f>
        <v>-</v>
      </c>
    </row>
    <row r="546" spans="1:11" ht="15" customHeight="1" x14ac:dyDescent="0.2">
      <c r="A546" s="109">
        <v>43580</v>
      </c>
      <c r="B546" s="48">
        <v>24.98</v>
      </c>
      <c r="C546" s="48">
        <v>25.15</v>
      </c>
      <c r="D546" s="48">
        <v>24.68</v>
      </c>
      <c r="E546" s="48">
        <v>25.04</v>
      </c>
      <c r="F546" s="48">
        <v>500663</v>
      </c>
      <c r="G546" s="105" t="str">
        <f>IFERROR(VLOOKUP($A546,'HPI Partial'!$A$1:$F$347,2,FALSE),"-")</f>
        <v>-</v>
      </c>
      <c r="H546" s="105" t="str">
        <f>IFERROR(VLOOKUP($A546,'HPI Partial'!$A$1:$F$347,3,FALSE),"-")</f>
        <v>-</v>
      </c>
      <c r="I546" s="105" t="str">
        <f>IFERROR(VLOOKUP($A546,'HPI Partial'!$A$1:$F$347,4,FALSE),"-")</f>
        <v>-</v>
      </c>
      <c r="J546" s="105" t="str">
        <f>IFERROR(VLOOKUP($A546,'HPI Partial'!$A$1:$F$347,5,FALSE),"-")</f>
        <v>-</v>
      </c>
      <c r="K546" s="105" t="str">
        <f>IFERROR(VLOOKUP($A546,'HPI Partial'!$A$1:$F$347,6,FALSE),"-")</f>
        <v>-</v>
      </c>
    </row>
    <row r="547" spans="1:11" ht="15" customHeight="1" x14ac:dyDescent="0.2">
      <c r="A547" s="109">
        <v>43579</v>
      </c>
      <c r="B547" s="48">
        <v>24.84</v>
      </c>
      <c r="C547" s="48">
        <v>25.13</v>
      </c>
      <c r="D547" s="48">
        <v>24.26</v>
      </c>
      <c r="E547" s="48">
        <v>25.03</v>
      </c>
      <c r="F547" s="48">
        <v>836788</v>
      </c>
      <c r="G547" s="105" t="str">
        <f>IFERROR(VLOOKUP($A547,'HPI Partial'!$A$1:$F$347,2,FALSE),"-")</f>
        <v>-</v>
      </c>
      <c r="H547" s="105" t="str">
        <f>IFERROR(VLOOKUP($A547,'HPI Partial'!$A$1:$F$347,3,FALSE),"-")</f>
        <v>-</v>
      </c>
      <c r="I547" s="105" t="str">
        <f>IFERROR(VLOOKUP($A547,'HPI Partial'!$A$1:$F$347,4,FALSE),"-")</f>
        <v>-</v>
      </c>
      <c r="J547" s="105" t="str">
        <f>IFERROR(VLOOKUP($A547,'HPI Partial'!$A$1:$F$347,5,FALSE),"-")</f>
        <v>-</v>
      </c>
      <c r="K547" s="105" t="str">
        <f>IFERROR(VLOOKUP($A547,'HPI Partial'!$A$1:$F$347,6,FALSE),"-")</f>
        <v>-</v>
      </c>
    </row>
    <row r="548" spans="1:11" ht="15" customHeight="1" x14ac:dyDescent="0.2">
      <c r="A548" s="109">
        <v>43578</v>
      </c>
      <c r="B548" s="48">
        <v>25.17</v>
      </c>
      <c r="C548" s="48">
        <v>25.49</v>
      </c>
      <c r="D548" s="48">
        <v>24.83</v>
      </c>
      <c r="E548" s="48">
        <v>24.85</v>
      </c>
      <c r="F548" s="48">
        <v>578400</v>
      </c>
      <c r="G548" s="105" t="str">
        <f>IFERROR(VLOOKUP($A548,'HPI Partial'!$A$1:$F$347,2,FALSE),"-")</f>
        <v>-</v>
      </c>
      <c r="H548" s="105" t="str">
        <f>IFERROR(VLOOKUP($A548,'HPI Partial'!$A$1:$F$347,3,FALSE),"-")</f>
        <v>-</v>
      </c>
      <c r="I548" s="105" t="str">
        <f>IFERROR(VLOOKUP($A548,'HPI Partial'!$A$1:$F$347,4,FALSE),"-")</f>
        <v>-</v>
      </c>
      <c r="J548" s="105" t="str">
        <f>IFERROR(VLOOKUP($A548,'HPI Partial'!$A$1:$F$347,5,FALSE),"-")</f>
        <v>-</v>
      </c>
      <c r="K548" s="105" t="str">
        <f>IFERROR(VLOOKUP($A548,'HPI Partial'!$A$1:$F$347,6,FALSE),"-")</f>
        <v>-</v>
      </c>
    </row>
    <row r="549" spans="1:11" ht="15" customHeight="1" x14ac:dyDescent="0.2">
      <c r="A549" s="109">
        <v>43577</v>
      </c>
      <c r="B549" s="48">
        <v>25.3</v>
      </c>
      <c r="C549" s="48">
        <v>25.3</v>
      </c>
      <c r="D549" s="48">
        <v>24.7</v>
      </c>
      <c r="E549" s="48">
        <v>25.09</v>
      </c>
      <c r="F549" s="48">
        <v>454139</v>
      </c>
      <c r="G549" s="105" t="str">
        <f>IFERROR(VLOOKUP($A549,'HPI Partial'!$A$1:$F$347,2,FALSE),"-")</f>
        <v>-</v>
      </c>
      <c r="H549" s="105" t="str">
        <f>IFERROR(VLOOKUP($A549,'HPI Partial'!$A$1:$F$347,3,FALSE),"-")</f>
        <v>-</v>
      </c>
      <c r="I549" s="105" t="str">
        <f>IFERROR(VLOOKUP($A549,'HPI Partial'!$A$1:$F$347,4,FALSE),"-")</f>
        <v>-</v>
      </c>
      <c r="J549" s="105" t="str">
        <f>IFERROR(VLOOKUP($A549,'HPI Partial'!$A$1:$F$347,5,FALSE),"-")</f>
        <v>-</v>
      </c>
      <c r="K549" s="105" t="str">
        <f>IFERROR(VLOOKUP($A549,'HPI Partial'!$A$1:$F$347,6,FALSE),"-")</f>
        <v>-</v>
      </c>
    </row>
    <row r="550" spans="1:11" ht="15" customHeight="1" x14ac:dyDescent="0.2">
      <c r="A550" s="109">
        <v>43573</v>
      </c>
      <c r="B550" s="48">
        <v>25.31</v>
      </c>
      <c r="C550" s="48">
        <v>25.5</v>
      </c>
      <c r="D550" s="48">
        <v>25.17</v>
      </c>
      <c r="E550" s="48">
        <v>25.33</v>
      </c>
      <c r="F550" s="48">
        <v>239829</v>
      </c>
      <c r="G550" s="105" t="str">
        <f>IFERROR(VLOOKUP($A550,'HPI Partial'!$A$1:$F$347,2,FALSE),"-")</f>
        <v>-</v>
      </c>
      <c r="H550" s="105" t="str">
        <f>IFERROR(VLOOKUP($A550,'HPI Partial'!$A$1:$F$347,3,FALSE),"-")</f>
        <v>-</v>
      </c>
      <c r="I550" s="105" t="str">
        <f>IFERROR(VLOOKUP($A550,'HPI Partial'!$A$1:$F$347,4,FALSE),"-")</f>
        <v>-</v>
      </c>
      <c r="J550" s="105" t="str">
        <f>IFERROR(VLOOKUP($A550,'HPI Partial'!$A$1:$F$347,5,FALSE),"-")</f>
        <v>-</v>
      </c>
      <c r="K550" s="105" t="str">
        <f>IFERROR(VLOOKUP($A550,'HPI Partial'!$A$1:$F$347,6,FALSE),"-")</f>
        <v>-</v>
      </c>
    </row>
    <row r="551" spans="1:11" ht="15" customHeight="1" x14ac:dyDescent="0.2">
      <c r="A551" s="109">
        <v>43572</v>
      </c>
      <c r="B551" s="48">
        <v>25.36</v>
      </c>
      <c r="C551" s="48">
        <v>25.45</v>
      </c>
      <c r="D551" s="48">
        <v>25.04</v>
      </c>
      <c r="E551" s="48">
        <v>25.41</v>
      </c>
      <c r="F551" s="48">
        <v>242025</v>
      </c>
      <c r="G551" s="105" t="str">
        <f>IFERROR(VLOOKUP($A551,'HPI Partial'!$A$1:$F$347,2,FALSE),"-")</f>
        <v>-</v>
      </c>
      <c r="H551" s="105" t="str">
        <f>IFERROR(VLOOKUP($A551,'HPI Partial'!$A$1:$F$347,3,FALSE),"-")</f>
        <v>-</v>
      </c>
      <c r="I551" s="105" t="str">
        <f>IFERROR(VLOOKUP($A551,'HPI Partial'!$A$1:$F$347,4,FALSE),"-")</f>
        <v>-</v>
      </c>
      <c r="J551" s="105" t="str">
        <f>IFERROR(VLOOKUP($A551,'HPI Partial'!$A$1:$F$347,5,FALSE),"-")</f>
        <v>-</v>
      </c>
      <c r="K551" s="105" t="str">
        <f>IFERROR(VLOOKUP($A551,'HPI Partial'!$A$1:$F$347,6,FALSE),"-")</f>
        <v>-</v>
      </c>
    </row>
    <row r="552" spans="1:11" ht="15" customHeight="1" x14ac:dyDescent="0.2">
      <c r="A552" s="109">
        <v>43571</v>
      </c>
      <c r="B552" s="48">
        <v>24.89</v>
      </c>
      <c r="C552" s="48">
        <v>25.39</v>
      </c>
      <c r="D552" s="48">
        <v>24.82</v>
      </c>
      <c r="E552" s="48">
        <v>25.27</v>
      </c>
      <c r="F552" s="48">
        <v>395518</v>
      </c>
      <c r="G552" s="105" t="str">
        <f>IFERROR(VLOOKUP($A552,'HPI Partial'!$A$1:$F$347,2,FALSE),"-")</f>
        <v>-</v>
      </c>
      <c r="H552" s="105" t="str">
        <f>IFERROR(VLOOKUP($A552,'HPI Partial'!$A$1:$F$347,3,FALSE),"-")</f>
        <v>-</v>
      </c>
      <c r="I552" s="105" t="str">
        <f>IFERROR(VLOOKUP($A552,'HPI Partial'!$A$1:$F$347,4,FALSE),"-")</f>
        <v>-</v>
      </c>
      <c r="J552" s="105" t="str">
        <f>IFERROR(VLOOKUP($A552,'HPI Partial'!$A$1:$F$347,5,FALSE),"-")</f>
        <v>-</v>
      </c>
      <c r="K552" s="105" t="str">
        <f>IFERROR(VLOOKUP($A552,'HPI Partial'!$A$1:$F$347,6,FALSE),"-")</f>
        <v>-</v>
      </c>
    </row>
    <row r="553" spans="1:11" ht="15" customHeight="1" x14ac:dyDescent="0.2">
      <c r="A553" s="109">
        <v>43570</v>
      </c>
      <c r="B553" s="48">
        <v>24.94</v>
      </c>
      <c r="C553" s="48">
        <v>25</v>
      </c>
      <c r="D553" s="48">
        <v>24.59</v>
      </c>
      <c r="E553" s="48">
        <v>24.89</v>
      </c>
      <c r="F553" s="48">
        <v>339011</v>
      </c>
      <c r="G553" s="105" t="str">
        <f>IFERROR(VLOOKUP($A553,'HPI Partial'!$A$1:$F$347,2,FALSE),"-")</f>
        <v>-</v>
      </c>
      <c r="H553" s="105" t="str">
        <f>IFERROR(VLOOKUP($A553,'HPI Partial'!$A$1:$F$347,3,FALSE),"-")</f>
        <v>-</v>
      </c>
      <c r="I553" s="105" t="str">
        <f>IFERROR(VLOOKUP($A553,'HPI Partial'!$A$1:$F$347,4,FALSE),"-")</f>
        <v>-</v>
      </c>
      <c r="J553" s="105" t="str">
        <f>IFERROR(VLOOKUP($A553,'HPI Partial'!$A$1:$F$347,5,FALSE),"-")</f>
        <v>-</v>
      </c>
      <c r="K553" s="105" t="str">
        <f>IFERROR(VLOOKUP($A553,'HPI Partial'!$A$1:$F$347,6,FALSE),"-")</f>
        <v>-</v>
      </c>
    </row>
    <row r="554" spans="1:11" ht="15" customHeight="1" x14ac:dyDescent="0.2">
      <c r="A554" s="109">
        <v>43567</v>
      </c>
      <c r="B554" s="48">
        <v>24.35</v>
      </c>
      <c r="C554" s="48">
        <v>25</v>
      </c>
      <c r="D554" s="48">
        <v>24.33</v>
      </c>
      <c r="E554" s="48">
        <v>24.9</v>
      </c>
      <c r="F554" s="48">
        <v>306187</v>
      </c>
      <c r="G554" s="105" t="str">
        <f>IFERROR(VLOOKUP($A554,'HPI Partial'!$A$1:$F$347,2,FALSE),"-")</f>
        <v>-</v>
      </c>
      <c r="H554" s="105" t="str">
        <f>IFERROR(VLOOKUP($A554,'HPI Partial'!$A$1:$F$347,3,FALSE),"-")</f>
        <v>-</v>
      </c>
      <c r="I554" s="105" t="str">
        <f>IFERROR(VLOOKUP($A554,'HPI Partial'!$A$1:$F$347,4,FALSE),"-")</f>
        <v>-</v>
      </c>
      <c r="J554" s="105" t="str">
        <f>IFERROR(VLOOKUP($A554,'HPI Partial'!$A$1:$F$347,5,FALSE),"-")</f>
        <v>-</v>
      </c>
      <c r="K554" s="105" t="str">
        <f>IFERROR(VLOOKUP($A554,'HPI Partial'!$A$1:$F$347,6,FALSE),"-")</f>
        <v>-</v>
      </c>
    </row>
    <row r="555" spans="1:11" ht="15" customHeight="1" x14ac:dyDescent="0.2">
      <c r="A555" s="109">
        <v>43566</v>
      </c>
      <c r="B555" s="48">
        <v>23.89</v>
      </c>
      <c r="C555" s="48">
        <v>24.24</v>
      </c>
      <c r="D555" s="48">
        <v>23.83</v>
      </c>
      <c r="E555" s="48">
        <v>24.2</v>
      </c>
      <c r="F555" s="48">
        <v>372797</v>
      </c>
      <c r="G555" s="105" t="str">
        <f>IFERROR(VLOOKUP($A555,'HPI Partial'!$A$1:$F$347,2,FALSE),"-")</f>
        <v>-</v>
      </c>
      <c r="H555" s="105" t="str">
        <f>IFERROR(VLOOKUP($A555,'HPI Partial'!$A$1:$F$347,3,FALSE),"-")</f>
        <v>-</v>
      </c>
      <c r="I555" s="105" t="str">
        <f>IFERROR(VLOOKUP($A555,'HPI Partial'!$A$1:$F$347,4,FALSE),"-")</f>
        <v>-</v>
      </c>
      <c r="J555" s="105" t="str">
        <f>IFERROR(VLOOKUP($A555,'HPI Partial'!$A$1:$F$347,5,FALSE),"-")</f>
        <v>-</v>
      </c>
      <c r="K555" s="105" t="str">
        <f>IFERROR(VLOOKUP($A555,'HPI Partial'!$A$1:$F$347,6,FALSE),"-")</f>
        <v>-</v>
      </c>
    </row>
    <row r="556" spans="1:11" ht="15" customHeight="1" x14ac:dyDescent="0.2">
      <c r="A556" s="109">
        <v>43565</v>
      </c>
      <c r="B556" s="48">
        <v>23.55</v>
      </c>
      <c r="C556" s="48">
        <v>23.96</v>
      </c>
      <c r="D556" s="48">
        <v>23.52</v>
      </c>
      <c r="E556" s="48">
        <v>23.95</v>
      </c>
      <c r="F556" s="48">
        <v>172375</v>
      </c>
      <c r="G556" s="105" t="str">
        <f>IFERROR(VLOOKUP($A556,'HPI Partial'!$A$1:$F$347,2,FALSE),"-")</f>
        <v>-</v>
      </c>
      <c r="H556" s="105" t="str">
        <f>IFERROR(VLOOKUP($A556,'HPI Partial'!$A$1:$F$347,3,FALSE),"-")</f>
        <v>-</v>
      </c>
      <c r="I556" s="105" t="str">
        <f>IFERROR(VLOOKUP($A556,'HPI Partial'!$A$1:$F$347,4,FALSE),"-")</f>
        <v>-</v>
      </c>
      <c r="J556" s="105" t="str">
        <f>IFERROR(VLOOKUP($A556,'HPI Partial'!$A$1:$F$347,5,FALSE),"-")</f>
        <v>-</v>
      </c>
      <c r="K556" s="105" t="str">
        <f>IFERROR(VLOOKUP($A556,'HPI Partial'!$A$1:$F$347,6,FALSE),"-")</f>
        <v>-</v>
      </c>
    </row>
    <row r="557" spans="1:11" ht="15" customHeight="1" x14ac:dyDescent="0.2">
      <c r="A557" s="109">
        <v>43564</v>
      </c>
      <c r="B557" s="48">
        <v>23.52</v>
      </c>
      <c r="C557" s="48">
        <v>23.76</v>
      </c>
      <c r="D557" s="48">
        <v>23.46</v>
      </c>
      <c r="E557" s="48">
        <v>23.52</v>
      </c>
      <c r="F557" s="48">
        <v>138596</v>
      </c>
      <c r="G557" s="105" t="str">
        <f>IFERROR(VLOOKUP($A557,'HPI Partial'!$A$1:$F$347,2,FALSE),"-")</f>
        <v>-</v>
      </c>
      <c r="H557" s="105" t="str">
        <f>IFERROR(VLOOKUP($A557,'HPI Partial'!$A$1:$F$347,3,FALSE),"-")</f>
        <v>-</v>
      </c>
      <c r="I557" s="105" t="str">
        <f>IFERROR(VLOOKUP($A557,'HPI Partial'!$A$1:$F$347,4,FALSE),"-")</f>
        <v>-</v>
      </c>
      <c r="J557" s="105" t="str">
        <f>IFERROR(VLOOKUP($A557,'HPI Partial'!$A$1:$F$347,5,FALSE),"-")</f>
        <v>-</v>
      </c>
      <c r="K557" s="105" t="str">
        <f>IFERROR(VLOOKUP($A557,'HPI Partial'!$A$1:$F$347,6,FALSE),"-")</f>
        <v>-</v>
      </c>
    </row>
    <row r="558" spans="1:11" ht="15" customHeight="1" x14ac:dyDescent="0.2">
      <c r="A558" s="109">
        <v>43563</v>
      </c>
      <c r="B558" s="48">
        <v>23.5</v>
      </c>
      <c r="C558" s="48">
        <v>23.98</v>
      </c>
      <c r="D558" s="48">
        <v>23.35</v>
      </c>
      <c r="E558" s="48">
        <v>23.62</v>
      </c>
      <c r="F558" s="48">
        <v>282416</v>
      </c>
      <c r="G558" s="105" t="str">
        <f>IFERROR(VLOOKUP($A558,'HPI Partial'!$A$1:$F$347,2,FALSE),"-")</f>
        <v>-</v>
      </c>
      <c r="H558" s="105" t="str">
        <f>IFERROR(VLOOKUP($A558,'HPI Partial'!$A$1:$F$347,3,FALSE),"-")</f>
        <v>-</v>
      </c>
      <c r="I558" s="105" t="str">
        <f>IFERROR(VLOOKUP($A558,'HPI Partial'!$A$1:$F$347,4,FALSE),"-")</f>
        <v>-</v>
      </c>
      <c r="J558" s="105" t="str">
        <f>IFERROR(VLOOKUP($A558,'HPI Partial'!$A$1:$F$347,5,FALSE),"-")</f>
        <v>-</v>
      </c>
      <c r="K558" s="105" t="str">
        <f>IFERROR(VLOOKUP($A558,'HPI Partial'!$A$1:$F$347,6,FALSE),"-")</f>
        <v>-</v>
      </c>
    </row>
    <row r="559" spans="1:11" ht="15" customHeight="1" x14ac:dyDescent="0.2">
      <c r="A559" s="109">
        <v>43560</v>
      </c>
      <c r="B559" s="48">
        <v>23.16</v>
      </c>
      <c r="C559" s="48">
        <v>23.56</v>
      </c>
      <c r="D559" s="48">
        <v>23.09</v>
      </c>
      <c r="E559" s="48">
        <v>23.5</v>
      </c>
      <c r="F559" s="48">
        <v>362569</v>
      </c>
      <c r="G559" s="105" t="str">
        <f>IFERROR(VLOOKUP($A559,'HPI Partial'!$A$1:$F$347,2,FALSE),"-")</f>
        <v>-</v>
      </c>
      <c r="H559" s="105" t="str">
        <f>IFERROR(VLOOKUP($A559,'HPI Partial'!$A$1:$F$347,3,FALSE),"-")</f>
        <v>-</v>
      </c>
      <c r="I559" s="105" t="str">
        <f>IFERROR(VLOOKUP($A559,'HPI Partial'!$A$1:$F$347,4,FALSE),"-")</f>
        <v>-</v>
      </c>
      <c r="J559" s="105" t="str">
        <f>IFERROR(VLOOKUP($A559,'HPI Partial'!$A$1:$F$347,5,FALSE),"-")</f>
        <v>-</v>
      </c>
      <c r="K559" s="105" t="str">
        <f>IFERROR(VLOOKUP($A559,'HPI Partial'!$A$1:$F$347,6,FALSE),"-")</f>
        <v>-</v>
      </c>
    </row>
    <row r="560" spans="1:11" ht="15" customHeight="1" x14ac:dyDescent="0.2">
      <c r="A560" s="109">
        <v>43559</v>
      </c>
      <c r="B560" s="48">
        <v>22.49</v>
      </c>
      <c r="C560" s="48">
        <v>23.06</v>
      </c>
      <c r="D560" s="48">
        <v>22.3</v>
      </c>
      <c r="E560" s="48">
        <v>23.06</v>
      </c>
      <c r="F560" s="48">
        <v>506136</v>
      </c>
      <c r="G560" s="105" t="str">
        <f>IFERROR(VLOOKUP($A560,'HPI Partial'!$A$1:$F$347,2,FALSE),"-")</f>
        <v>-</v>
      </c>
      <c r="H560" s="105" t="str">
        <f>IFERROR(VLOOKUP($A560,'HPI Partial'!$A$1:$F$347,3,FALSE),"-")</f>
        <v>-</v>
      </c>
      <c r="I560" s="105" t="str">
        <f>IFERROR(VLOOKUP($A560,'HPI Partial'!$A$1:$F$347,4,FALSE),"-")</f>
        <v>-</v>
      </c>
      <c r="J560" s="105" t="str">
        <f>IFERROR(VLOOKUP($A560,'HPI Partial'!$A$1:$F$347,5,FALSE),"-")</f>
        <v>-</v>
      </c>
      <c r="K560" s="105" t="str">
        <f>IFERROR(VLOOKUP($A560,'HPI Partial'!$A$1:$F$347,6,FALSE),"-")</f>
        <v>-</v>
      </c>
    </row>
    <row r="561" spans="1:11" ht="15" customHeight="1" x14ac:dyDescent="0.2">
      <c r="A561" s="109">
        <v>43558</v>
      </c>
      <c r="B561" s="48">
        <v>22.23</v>
      </c>
      <c r="C561" s="48">
        <v>22.62</v>
      </c>
      <c r="D561" s="48">
        <v>22.14</v>
      </c>
      <c r="E561" s="48">
        <v>22.44</v>
      </c>
      <c r="F561" s="48">
        <v>409068</v>
      </c>
      <c r="G561" s="105" t="str">
        <f>IFERROR(VLOOKUP($A561,'HPI Partial'!$A$1:$F$347,2,FALSE),"-")</f>
        <v>-</v>
      </c>
      <c r="H561" s="105" t="str">
        <f>IFERROR(VLOOKUP($A561,'HPI Partial'!$A$1:$F$347,3,FALSE),"-")</f>
        <v>-</v>
      </c>
      <c r="I561" s="105" t="str">
        <f>IFERROR(VLOOKUP($A561,'HPI Partial'!$A$1:$F$347,4,FALSE),"-")</f>
        <v>-</v>
      </c>
      <c r="J561" s="105" t="str">
        <f>IFERROR(VLOOKUP($A561,'HPI Partial'!$A$1:$F$347,5,FALSE),"-")</f>
        <v>-</v>
      </c>
      <c r="K561" s="105" t="str">
        <f>IFERROR(VLOOKUP($A561,'HPI Partial'!$A$1:$F$347,6,FALSE),"-")</f>
        <v>-</v>
      </c>
    </row>
    <row r="562" spans="1:11" ht="15" customHeight="1" x14ac:dyDescent="0.2">
      <c r="A562" s="109">
        <v>43557</v>
      </c>
      <c r="B562" s="48">
        <v>22.71</v>
      </c>
      <c r="C562" s="48">
        <v>22.74</v>
      </c>
      <c r="D562" s="48">
        <v>21.77</v>
      </c>
      <c r="E562" s="48">
        <v>22.03</v>
      </c>
      <c r="F562" s="48">
        <v>576781</v>
      </c>
      <c r="G562" s="105" t="str">
        <f>IFERROR(VLOOKUP($A562,'HPI Partial'!$A$1:$F$347,2,FALSE),"-")</f>
        <v>-</v>
      </c>
      <c r="H562" s="105" t="str">
        <f>IFERROR(VLOOKUP($A562,'HPI Partial'!$A$1:$F$347,3,FALSE),"-")</f>
        <v>-</v>
      </c>
      <c r="I562" s="105" t="str">
        <f>IFERROR(VLOOKUP($A562,'HPI Partial'!$A$1:$F$347,4,FALSE),"-")</f>
        <v>-</v>
      </c>
      <c r="J562" s="105" t="str">
        <f>IFERROR(VLOOKUP($A562,'HPI Partial'!$A$1:$F$347,5,FALSE),"-")</f>
        <v>-</v>
      </c>
      <c r="K562" s="105" t="str">
        <f>IFERROR(VLOOKUP($A562,'HPI Partial'!$A$1:$F$347,6,FALSE),"-")</f>
        <v>-</v>
      </c>
    </row>
    <row r="563" spans="1:11" ht="15" customHeight="1" x14ac:dyDescent="0.2">
      <c r="A563" s="109">
        <v>43556</v>
      </c>
      <c r="B563" s="48">
        <v>22.82</v>
      </c>
      <c r="C563" s="48">
        <v>23</v>
      </c>
      <c r="D563" s="48">
        <v>22.53</v>
      </c>
      <c r="E563" s="48">
        <v>22.68</v>
      </c>
      <c r="F563" s="48">
        <v>284335</v>
      </c>
      <c r="G563" s="105" t="str">
        <f>IFERROR(VLOOKUP($A563,'HPI Partial'!$A$1:$F$347,2,FALSE),"-")</f>
        <v>-</v>
      </c>
      <c r="H563" s="105" t="str">
        <f>IFERROR(VLOOKUP($A563,'HPI Partial'!$A$1:$F$347,3,FALSE),"-")</f>
        <v>-</v>
      </c>
      <c r="I563" s="105" t="str">
        <f>IFERROR(VLOOKUP($A563,'HPI Partial'!$A$1:$F$347,4,FALSE),"-")</f>
        <v>-</v>
      </c>
      <c r="J563" s="105" t="str">
        <f>IFERROR(VLOOKUP($A563,'HPI Partial'!$A$1:$F$347,5,FALSE),"-")</f>
        <v>-</v>
      </c>
      <c r="K563" s="105" t="str">
        <f>IFERROR(VLOOKUP($A563,'HPI Partial'!$A$1:$F$347,6,FALSE),"-")</f>
        <v>-</v>
      </c>
    </row>
    <row r="564" spans="1:11" ht="15" customHeight="1" x14ac:dyDescent="0.2">
      <c r="A564" s="109">
        <v>43553</v>
      </c>
      <c r="B564" s="48">
        <v>22.83</v>
      </c>
      <c r="C564" s="48">
        <v>22.9</v>
      </c>
      <c r="D564" s="48">
        <v>22.44</v>
      </c>
      <c r="E564" s="48">
        <v>22.68</v>
      </c>
      <c r="F564" s="48">
        <v>459563</v>
      </c>
      <c r="G564" s="105" t="str">
        <f>IFERROR(VLOOKUP($A564,'HPI Partial'!$A$1:$F$347,2,FALSE),"-")</f>
        <v>-</v>
      </c>
      <c r="H564" s="105" t="str">
        <f>IFERROR(VLOOKUP($A564,'HPI Partial'!$A$1:$F$347,3,FALSE),"-")</f>
        <v>-</v>
      </c>
      <c r="I564" s="105" t="str">
        <f>IFERROR(VLOOKUP($A564,'HPI Partial'!$A$1:$F$347,4,FALSE),"-")</f>
        <v>-</v>
      </c>
      <c r="J564" s="105" t="str">
        <f>IFERROR(VLOOKUP($A564,'HPI Partial'!$A$1:$F$347,5,FALSE),"-")</f>
        <v>-</v>
      </c>
      <c r="K564" s="105" t="str">
        <f>IFERROR(VLOOKUP($A564,'HPI Partial'!$A$1:$F$347,6,FALSE),"-")</f>
        <v>-</v>
      </c>
    </row>
    <row r="565" spans="1:11" ht="15" customHeight="1" x14ac:dyDescent="0.2">
      <c r="A565" s="109">
        <v>43552</v>
      </c>
      <c r="B565" s="48">
        <v>22.67</v>
      </c>
      <c r="C565" s="48">
        <v>22.86</v>
      </c>
      <c r="D565" s="48">
        <v>22.48</v>
      </c>
      <c r="E565" s="48">
        <v>22.67</v>
      </c>
      <c r="F565" s="48">
        <v>368100</v>
      </c>
      <c r="G565" s="105" t="str">
        <f>IFERROR(VLOOKUP($A565,'HPI Partial'!$A$1:$F$347,2,FALSE),"-")</f>
        <v>-</v>
      </c>
      <c r="H565" s="105" t="str">
        <f>IFERROR(VLOOKUP($A565,'HPI Partial'!$A$1:$F$347,3,FALSE),"-")</f>
        <v>-</v>
      </c>
      <c r="I565" s="105" t="str">
        <f>IFERROR(VLOOKUP($A565,'HPI Partial'!$A$1:$F$347,4,FALSE),"-")</f>
        <v>-</v>
      </c>
      <c r="J565" s="105" t="str">
        <f>IFERROR(VLOOKUP($A565,'HPI Partial'!$A$1:$F$347,5,FALSE),"-")</f>
        <v>-</v>
      </c>
      <c r="K565" s="105" t="str">
        <f>IFERROR(VLOOKUP($A565,'HPI Partial'!$A$1:$F$347,6,FALSE),"-")</f>
        <v>-</v>
      </c>
    </row>
    <row r="566" spans="1:11" ht="15" customHeight="1" x14ac:dyDescent="0.2">
      <c r="A566" s="109">
        <v>43551</v>
      </c>
      <c r="B566" s="48">
        <v>22.71</v>
      </c>
      <c r="C566" s="48">
        <v>22.934999999999999</v>
      </c>
      <c r="D566" s="48">
        <v>22.51</v>
      </c>
      <c r="E566" s="48">
        <v>22.61</v>
      </c>
      <c r="F566" s="48">
        <v>277792</v>
      </c>
      <c r="G566" s="105" t="str">
        <f>IFERROR(VLOOKUP($A566,'HPI Partial'!$A$1:$F$347,2,FALSE),"-")</f>
        <v>-</v>
      </c>
      <c r="H566" s="105" t="str">
        <f>IFERROR(VLOOKUP($A566,'HPI Partial'!$A$1:$F$347,3,FALSE),"-")</f>
        <v>-</v>
      </c>
      <c r="I566" s="105" t="str">
        <f>IFERROR(VLOOKUP($A566,'HPI Partial'!$A$1:$F$347,4,FALSE),"-")</f>
        <v>-</v>
      </c>
      <c r="J566" s="105" t="str">
        <f>IFERROR(VLOOKUP($A566,'HPI Partial'!$A$1:$F$347,5,FALSE),"-")</f>
        <v>-</v>
      </c>
      <c r="K566" s="105" t="str">
        <f>IFERROR(VLOOKUP($A566,'HPI Partial'!$A$1:$F$347,6,FALSE),"-")</f>
        <v>-</v>
      </c>
    </row>
    <row r="567" spans="1:11" ht="15" customHeight="1" x14ac:dyDescent="0.2">
      <c r="A567" s="109">
        <v>43550</v>
      </c>
      <c r="B567" s="48">
        <v>22.88</v>
      </c>
      <c r="C567" s="48">
        <v>23.13</v>
      </c>
      <c r="D567" s="48">
        <v>22.74</v>
      </c>
      <c r="E567" s="48">
        <v>22.77</v>
      </c>
      <c r="F567" s="48">
        <v>270379</v>
      </c>
      <c r="G567" s="105" t="str">
        <f>IFERROR(VLOOKUP($A567,'HPI Partial'!$A$1:$F$347,2,FALSE),"-")</f>
        <v>-</v>
      </c>
      <c r="H567" s="105" t="str">
        <f>IFERROR(VLOOKUP($A567,'HPI Partial'!$A$1:$F$347,3,FALSE),"-")</f>
        <v>-</v>
      </c>
      <c r="I567" s="105" t="str">
        <f>IFERROR(VLOOKUP($A567,'HPI Partial'!$A$1:$F$347,4,FALSE),"-")</f>
        <v>-</v>
      </c>
      <c r="J567" s="105" t="str">
        <f>IFERROR(VLOOKUP($A567,'HPI Partial'!$A$1:$F$347,5,FALSE),"-")</f>
        <v>-</v>
      </c>
      <c r="K567" s="105" t="str">
        <f>IFERROR(VLOOKUP($A567,'HPI Partial'!$A$1:$F$347,6,FALSE),"-")</f>
        <v>-</v>
      </c>
    </row>
    <row r="568" spans="1:11" ht="15" customHeight="1" x14ac:dyDescent="0.2">
      <c r="A568" s="109">
        <v>43549</v>
      </c>
      <c r="B568" s="48">
        <v>22.67</v>
      </c>
      <c r="C568" s="48">
        <v>22.99</v>
      </c>
      <c r="D568" s="48">
        <v>22.46</v>
      </c>
      <c r="E568" s="48">
        <v>22.83</v>
      </c>
      <c r="F568" s="48">
        <v>173447</v>
      </c>
      <c r="G568" s="105" t="str">
        <f>IFERROR(VLOOKUP($A568,'HPI Partial'!$A$1:$F$347,2,FALSE),"-")</f>
        <v>-</v>
      </c>
      <c r="H568" s="105" t="str">
        <f>IFERROR(VLOOKUP($A568,'HPI Partial'!$A$1:$F$347,3,FALSE),"-")</f>
        <v>-</v>
      </c>
      <c r="I568" s="105" t="str">
        <f>IFERROR(VLOOKUP($A568,'HPI Partial'!$A$1:$F$347,4,FALSE),"-")</f>
        <v>-</v>
      </c>
      <c r="J568" s="105" t="str">
        <f>IFERROR(VLOOKUP($A568,'HPI Partial'!$A$1:$F$347,5,FALSE),"-")</f>
        <v>-</v>
      </c>
      <c r="K568" s="105" t="str">
        <f>IFERROR(VLOOKUP($A568,'HPI Partial'!$A$1:$F$347,6,FALSE),"-")</f>
        <v>-</v>
      </c>
    </row>
    <row r="569" spans="1:11" ht="15" customHeight="1" x14ac:dyDescent="0.2">
      <c r="A569" s="109">
        <v>43546</v>
      </c>
      <c r="B569" s="48">
        <v>22.81</v>
      </c>
      <c r="C569" s="48">
        <v>23.05</v>
      </c>
      <c r="D569" s="48">
        <v>22.56</v>
      </c>
      <c r="E569" s="48">
        <v>22.57</v>
      </c>
      <c r="F569" s="48">
        <v>233066</v>
      </c>
      <c r="G569" s="105" t="str">
        <f>IFERROR(VLOOKUP($A569,'HPI Partial'!$A$1:$F$347,2,FALSE),"-")</f>
        <v>-</v>
      </c>
      <c r="H569" s="105" t="str">
        <f>IFERROR(VLOOKUP($A569,'HPI Partial'!$A$1:$F$347,3,FALSE),"-")</f>
        <v>-</v>
      </c>
      <c r="I569" s="105" t="str">
        <f>IFERROR(VLOOKUP($A569,'HPI Partial'!$A$1:$F$347,4,FALSE),"-")</f>
        <v>-</v>
      </c>
      <c r="J569" s="105" t="str">
        <f>IFERROR(VLOOKUP($A569,'HPI Partial'!$A$1:$F$347,5,FALSE),"-")</f>
        <v>-</v>
      </c>
      <c r="K569" s="105" t="str">
        <f>IFERROR(VLOOKUP($A569,'HPI Partial'!$A$1:$F$347,6,FALSE),"-")</f>
        <v>-</v>
      </c>
    </row>
    <row r="570" spans="1:11" ht="15" customHeight="1" x14ac:dyDescent="0.2">
      <c r="A570" s="109">
        <v>43545</v>
      </c>
      <c r="B570" s="48">
        <v>22.8</v>
      </c>
      <c r="C570" s="48">
        <v>23.4</v>
      </c>
      <c r="D570" s="48">
        <v>22.64</v>
      </c>
      <c r="E570" s="48">
        <v>22.95</v>
      </c>
      <c r="F570" s="48">
        <v>173006</v>
      </c>
      <c r="G570" s="105" t="str">
        <f>IFERROR(VLOOKUP($A570,'HPI Partial'!$A$1:$F$347,2,FALSE),"-")</f>
        <v>-</v>
      </c>
      <c r="H570" s="105" t="str">
        <f>IFERROR(VLOOKUP($A570,'HPI Partial'!$A$1:$F$347,3,FALSE),"-")</f>
        <v>-</v>
      </c>
      <c r="I570" s="105" t="str">
        <f>IFERROR(VLOOKUP($A570,'HPI Partial'!$A$1:$F$347,4,FALSE),"-")</f>
        <v>-</v>
      </c>
      <c r="J570" s="105" t="str">
        <f>IFERROR(VLOOKUP($A570,'HPI Partial'!$A$1:$F$347,5,FALSE),"-")</f>
        <v>-</v>
      </c>
      <c r="K570" s="105" t="str">
        <f>IFERROR(VLOOKUP($A570,'HPI Partial'!$A$1:$F$347,6,FALSE),"-")</f>
        <v>-</v>
      </c>
    </row>
    <row r="571" spans="1:11" ht="15" customHeight="1" x14ac:dyDescent="0.2">
      <c r="A571" s="109">
        <v>43544</v>
      </c>
      <c r="B571" s="48">
        <v>22.8</v>
      </c>
      <c r="C571" s="48">
        <v>23.23</v>
      </c>
      <c r="D571" s="48">
        <v>22.69</v>
      </c>
      <c r="E571" s="48">
        <v>22.84</v>
      </c>
      <c r="F571" s="48">
        <v>177085</v>
      </c>
      <c r="G571" s="105" t="str">
        <f>IFERROR(VLOOKUP($A571,'HPI Partial'!$A$1:$F$347,2,FALSE),"-")</f>
        <v>-</v>
      </c>
      <c r="H571" s="105" t="str">
        <f>IFERROR(VLOOKUP($A571,'HPI Partial'!$A$1:$F$347,3,FALSE),"-")</f>
        <v>-</v>
      </c>
      <c r="I571" s="105" t="str">
        <f>IFERROR(VLOOKUP($A571,'HPI Partial'!$A$1:$F$347,4,FALSE),"-")</f>
        <v>-</v>
      </c>
      <c r="J571" s="105" t="str">
        <f>IFERROR(VLOOKUP($A571,'HPI Partial'!$A$1:$F$347,5,FALSE),"-")</f>
        <v>-</v>
      </c>
      <c r="K571" s="105" t="str">
        <f>IFERROR(VLOOKUP($A571,'HPI Partial'!$A$1:$F$347,6,FALSE),"-")</f>
        <v>-</v>
      </c>
    </row>
    <row r="572" spans="1:11" ht="15" customHeight="1" x14ac:dyDescent="0.2">
      <c r="A572" s="109">
        <v>43543</v>
      </c>
      <c r="B572" s="48">
        <v>23.17</v>
      </c>
      <c r="C572" s="48">
        <v>23.36</v>
      </c>
      <c r="D572" s="48">
        <v>22.78</v>
      </c>
      <c r="E572" s="48">
        <v>22.89</v>
      </c>
      <c r="F572" s="48">
        <v>209803</v>
      </c>
      <c r="G572" s="105" t="str">
        <f>IFERROR(VLOOKUP($A572,'HPI Partial'!$A$1:$F$347,2,FALSE),"-")</f>
        <v>-</v>
      </c>
      <c r="H572" s="105" t="str">
        <f>IFERROR(VLOOKUP($A572,'HPI Partial'!$A$1:$F$347,3,FALSE),"-")</f>
        <v>-</v>
      </c>
      <c r="I572" s="105" t="str">
        <f>IFERROR(VLOOKUP($A572,'HPI Partial'!$A$1:$F$347,4,FALSE),"-")</f>
        <v>-</v>
      </c>
      <c r="J572" s="105" t="str">
        <f>IFERROR(VLOOKUP($A572,'HPI Partial'!$A$1:$F$347,5,FALSE),"-")</f>
        <v>-</v>
      </c>
      <c r="K572" s="105" t="str">
        <f>IFERROR(VLOOKUP($A572,'HPI Partial'!$A$1:$F$347,6,FALSE),"-")</f>
        <v>-</v>
      </c>
    </row>
    <row r="573" spans="1:11" ht="15" customHeight="1" x14ac:dyDescent="0.2">
      <c r="A573" s="109">
        <v>43542</v>
      </c>
      <c r="B573" s="48">
        <v>23.17</v>
      </c>
      <c r="C573" s="48">
        <v>23.33</v>
      </c>
      <c r="D573" s="48">
        <v>22.88</v>
      </c>
      <c r="E573" s="48">
        <v>23.11</v>
      </c>
      <c r="F573" s="48">
        <v>212043</v>
      </c>
      <c r="G573" s="105" t="str">
        <f>IFERROR(VLOOKUP($A573,'HPI Partial'!$A$1:$F$347,2,FALSE),"-")</f>
        <v>-</v>
      </c>
      <c r="H573" s="105" t="str">
        <f>IFERROR(VLOOKUP($A573,'HPI Partial'!$A$1:$F$347,3,FALSE),"-")</f>
        <v>-</v>
      </c>
      <c r="I573" s="105" t="str">
        <f>IFERROR(VLOOKUP($A573,'HPI Partial'!$A$1:$F$347,4,FALSE),"-")</f>
        <v>-</v>
      </c>
      <c r="J573" s="105" t="str">
        <f>IFERROR(VLOOKUP($A573,'HPI Partial'!$A$1:$F$347,5,FALSE),"-")</f>
        <v>-</v>
      </c>
      <c r="K573" s="105" t="str">
        <f>IFERROR(VLOOKUP($A573,'HPI Partial'!$A$1:$F$347,6,FALSE),"-")</f>
        <v>-</v>
      </c>
    </row>
    <row r="574" spans="1:11" ht="15" customHeight="1" x14ac:dyDescent="0.2">
      <c r="A574" s="109">
        <v>43539</v>
      </c>
      <c r="B574" s="48">
        <v>23.45</v>
      </c>
      <c r="C574" s="48">
        <v>23.63</v>
      </c>
      <c r="D574" s="48">
        <v>23.1</v>
      </c>
      <c r="E574" s="48">
        <v>23.13</v>
      </c>
      <c r="F574" s="48">
        <v>452557</v>
      </c>
      <c r="G574" s="105" t="str">
        <f>IFERROR(VLOOKUP($A574,'HPI Partial'!$A$1:$F$347,2,FALSE),"-")</f>
        <v>-</v>
      </c>
      <c r="H574" s="105" t="str">
        <f>IFERROR(VLOOKUP($A574,'HPI Partial'!$A$1:$F$347,3,FALSE),"-")</f>
        <v>-</v>
      </c>
      <c r="I574" s="105" t="str">
        <f>IFERROR(VLOOKUP($A574,'HPI Partial'!$A$1:$F$347,4,FALSE),"-")</f>
        <v>-</v>
      </c>
      <c r="J574" s="105" t="str">
        <f>IFERROR(VLOOKUP($A574,'HPI Partial'!$A$1:$F$347,5,FALSE),"-")</f>
        <v>-</v>
      </c>
      <c r="K574" s="105" t="str">
        <f>IFERROR(VLOOKUP($A574,'HPI Partial'!$A$1:$F$347,6,FALSE),"-")</f>
        <v>-</v>
      </c>
    </row>
    <row r="575" spans="1:11" ht="15" customHeight="1" x14ac:dyDescent="0.2">
      <c r="A575" s="109">
        <v>43538</v>
      </c>
      <c r="B575" s="48">
        <v>23.43</v>
      </c>
      <c r="C575" s="48">
        <v>23.65</v>
      </c>
      <c r="D575" s="48">
        <v>23.25</v>
      </c>
      <c r="E575" s="48">
        <v>23.36</v>
      </c>
      <c r="F575" s="48">
        <v>143256</v>
      </c>
      <c r="G575" s="105" t="str">
        <f>IFERROR(VLOOKUP($A575,'HPI Partial'!$A$1:$F$347,2,FALSE),"-")</f>
        <v>-</v>
      </c>
      <c r="H575" s="105" t="str">
        <f>IFERROR(VLOOKUP($A575,'HPI Partial'!$A$1:$F$347,3,FALSE),"-")</f>
        <v>-</v>
      </c>
      <c r="I575" s="105" t="str">
        <f>IFERROR(VLOOKUP($A575,'HPI Partial'!$A$1:$F$347,4,FALSE),"-")</f>
        <v>-</v>
      </c>
      <c r="J575" s="105" t="str">
        <f>IFERROR(VLOOKUP($A575,'HPI Partial'!$A$1:$F$347,5,FALSE),"-")</f>
        <v>-</v>
      </c>
      <c r="K575" s="105" t="str">
        <f>IFERROR(VLOOKUP($A575,'HPI Partial'!$A$1:$F$347,6,FALSE),"-")</f>
        <v>-</v>
      </c>
    </row>
    <row r="576" spans="1:11" ht="15" customHeight="1" x14ac:dyDescent="0.2">
      <c r="A576" s="109">
        <v>43537</v>
      </c>
      <c r="B576" s="48">
        <v>23.64</v>
      </c>
      <c r="C576" s="48">
        <v>23.82</v>
      </c>
      <c r="D576" s="48">
        <v>23.4</v>
      </c>
      <c r="E576" s="48">
        <v>23.4</v>
      </c>
      <c r="F576" s="48">
        <v>192153</v>
      </c>
      <c r="G576" s="105" t="str">
        <f>IFERROR(VLOOKUP($A576,'HPI Partial'!$A$1:$F$347,2,FALSE),"-")</f>
        <v>-</v>
      </c>
      <c r="H576" s="105" t="str">
        <f>IFERROR(VLOOKUP($A576,'HPI Partial'!$A$1:$F$347,3,FALSE),"-")</f>
        <v>-</v>
      </c>
      <c r="I576" s="105" t="str">
        <f>IFERROR(VLOOKUP($A576,'HPI Partial'!$A$1:$F$347,4,FALSE),"-")</f>
        <v>-</v>
      </c>
      <c r="J576" s="105" t="str">
        <f>IFERROR(VLOOKUP($A576,'HPI Partial'!$A$1:$F$347,5,FALSE),"-")</f>
        <v>-</v>
      </c>
      <c r="K576" s="105" t="str">
        <f>IFERROR(VLOOKUP($A576,'HPI Partial'!$A$1:$F$347,6,FALSE),"-")</f>
        <v>-</v>
      </c>
    </row>
    <row r="577" spans="1:11" ht="15" customHeight="1" x14ac:dyDescent="0.2">
      <c r="A577" s="109">
        <v>43536</v>
      </c>
      <c r="B577" s="48">
        <v>23.35</v>
      </c>
      <c r="C577" s="48">
        <v>23.48</v>
      </c>
      <c r="D577" s="48">
        <v>23.16</v>
      </c>
      <c r="E577" s="48">
        <v>23.35</v>
      </c>
      <c r="F577" s="48">
        <v>250997</v>
      </c>
      <c r="G577" s="105" t="str">
        <f>IFERROR(VLOOKUP($A577,'HPI Partial'!$A$1:$F$347,2,FALSE),"-")</f>
        <v>-</v>
      </c>
      <c r="H577" s="105" t="str">
        <f>IFERROR(VLOOKUP($A577,'HPI Partial'!$A$1:$F$347,3,FALSE),"-")</f>
        <v>-</v>
      </c>
      <c r="I577" s="105" t="str">
        <f>IFERROR(VLOOKUP($A577,'HPI Partial'!$A$1:$F$347,4,FALSE),"-")</f>
        <v>-</v>
      </c>
      <c r="J577" s="105" t="str">
        <f>IFERROR(VLOOKUP($A577,'HPI Partial'!$A$1:$F$347,5,FALSE),"-")</f>
        <v>-</v>
      </c>
      <c r="K577" s="105" t="str">
        <f>IFERROR(VLOOKUP($A577,'HPI Partial'!$A$1:$F$347,6,FALSE),"-")</f>
        <v>-</v>
      </c>
    </row>
    <row r="578" spans="1:11" ht="15" customHeight="1" x14ac:dyDescent="0.2">
      <c r="A578" s="109">
        <v>43535</v>
      </c>
      <c r="B578" s="48">
        <v>22.95</v>
      </c>
      <c r="C578" s="48">
        <v>23.47</v>
      </c>
      <c r="D578" s="48">
        <v>22.95</v>
      </c>
      <c r="E578" s="48">
        <v>23.36</v>
      </c>
      <c r="F578" s="48">
        <v>585624</v>
      </c>
      <c r="G578" s="105" t="str">
        <f>IFERROR(VLOOKUP($A578,'HPI Partial'!$A$1:$F$347,2,FALSE),"-")</f>
        <v>-</v>
      </c>
      <c r="H578" s="105" t="str">
        <f>IFERROR(VLOOKUP($A578,'HPI Partial'!$A$1:$F$347,3,FALSE),"-")</f>
        <v>-</v>
      </c>
      <c r="I578" s="105" t="str">
        <f>IFERROR(VLOOKUP($A578,'HPI Partial'!$A$1:$F$347,4,FALSE),"-")</f>
        <v>-</v>
      </c>
      <c r="J578" s="105" t="str">
        <f>IFERROR(VLOOKUP($A578,'HPI Partial'!$A$1:$F$347,5,FALSE),"-")</f>
        <v>-</v>
      </c>
      <c r="K578" s="105" t="str">
        <f>IFERROR(VLOOKUP($A578,'HPI Partial'!$A$1:$F$347,6,FALSE),"-")</f>
        <v>-</v>
      </c>
    </row>
    <row r="579" spans="1:11" ht="15" customHeight="1" x14ac:dyDescent="0.2">
      <c r="A579" s="109">
        <v>43532</v>
      </c>
      <c r="B579" s="48">
        <v>22.33</v>
      </c>
      <c r="C579" s="48">
        <v>22.84</v>
      </c>
      <c r="D579" s="48">
        <v>22.02</v>
      </c>
      <c r="E579" s="48">
        <v>22.83</v>
      </c>
      <c r="F579" s="48">
        <v>468410</v>
      </c>
      <c r="G579" s="105" t="str">
        <f>IFERROR(VLOOKUP($A579,'HPI Partial'!$A$1:$F$347,2,FALSE),"-")</f>
        <v>-</v>
      </c>
      <c r="H579" s="105" t="str">
        <f>IFERROR(VLOOKUP($A579,'HPI Partial'!$A$1:$F$347,3,FALSE),"-")</f>
        <v>-</v>
      </c>
      <c r="I579" s="105" t="str">
        <f>IFERROR(VLOOKUP($A579,'HPI Partial'!$A$1:$F$347,4,FALSE),"-")</f>
        <v>-</v>
      </c>
      <c r="J579" s="105" t="str">
        <f>IFERROR(VLOOKUP($A579,'HPI Partial'!$A$1:$F$347,5,FALSE),"-")</f>
        <v>-</v>
      </c>
      <c r="K579" s="105" t="str">
        <f>IFERROR(VLOOKUP($A579,'HPI Partial'!$A$1:$F$347,6,FALSE),"-")</f>
        <v>-</v>
      </c>
    </row>
    <row r="580" spans="1:11" ht="15" customHeight="1" x14ac:dyDescent="0.2">
      <c r="A580" s="109">
        <v>43531</v>
      </c>
      <c r="B580" s="48">
        <v>22.92</v>
      </c>
      <c r="C580" s="48">
        <v>22.92</v>
      </c>
      <c r="D580" s="48">
        <v>22.425000000000001</v>
      </c>
      <c r="E580" s="48">
        <v>22.49</v>
      </c>
      <c r="F580" s="48">
        <v>408914</v>
      </c>
      <c r="G580" s="105" t="str">
        <f>IFERROR(VLOOKUP($A580,'HPI Partial'!$A$1:$F$347,2,FALSE),"-")</f>
        <v>-</v>
      </c>
      <c r="H580" s="105" t="str">
        <f>IFERROR(VLOOKUP($A580,'HPI Partial'!$A$1:$F$347,3,FALSE),"-")</f>
        <v>-</v>
      </c>
      <c r="I580" s="105" t="str">
        <f>IFERROR(VLOOKUP($A580,'HPI Partial'!$A$1:$F$347,4,FALSE),"-")</f>
        <v>-</v>
      </c>
      <c r="J580" s="105" t="str">
        <f>IFERROR(VLOOKUP($A580,'HPI Partial'!$A$1:$F$347,5,FALSE),"-")</f>
        <v>-</v>
      </c>
      <c r="K580" s="105" t="str">
        <f>IFERROR(VLOOKUP($A580,'HPI Partial'!$A$1:$F$347,6,FALSE),"-")</f>
        <v>-</v>
      </c>
    </row>
    <row r="581" spans="1:11" ht="15" customHeight="1" x14ac:dyDescent="0.2">
      <c r="A581" s="109">
        <v>43530</v>
      </c>
      <c r="B581" s="48">
        <v>23.24</v>
      </c>
      <c r="C581" s="48">
        <v>23.5</v>
      </c>
      <c r="D581" s="48">
        <v>22.8</v>
      </c>
      <c r="E581" s="48">
        <v>22.95</v>
      </c>
      <c r="F581" s="48">
        <v>342332</v>
      </c>
      <c r="G581" s="105" t="str">
        <f>IFERROR(VLOOKUP($A581,'HPI Partial'!$A$1:$F$347,2,FALSE),"-")</f>
        <v>-</v>
      </c>
      <c r="H581" s="105" t="str">
        <f>IFERROR(VLOOKUP($A581,'HPI Partial'!$A$1:$F$347,3,FALSE),"-")</f>
        <v>-</v>
      </c>
      <c r="I581" s="105" t="str">
        <f>IFERROR(VLOOKUP($A581,'HPI Partial'!$A$1:$F$347,4,FALSE),"-")</f>
        <v>-</v>
      </c>
      <c r="J581" s="105" t="str">
        <f>IFERROR(VLOOKUP($A581,'HPI Partial'!$A$1:$F$347,5,FALSE),"-")</f>
        <v>-</v>
      </c>
      <c r="K581" s="105" t="str">
        <f>IFERROR(VLOOKUP($A581,'HPI Partial'!$A$1:$F$347,6,FALSE),"-")</f>
        <v>-</v>
      </c>
    </row>
    <row r="582" spans="1:11" ht="15" customHeight="1" x14ac:dyDescent="0.2">
      <c r="A582" s="109">
        <v>43529</v>
      </c>
      <c r="B582" s="48">
        <v>22.77</v>
      </c>
      <c r="C582" s="48">
        <v>23.39</v>
      </c>
      <c r="D582" s="48">
        <v>22.76</v>
      </c>
      <c r="E582" s="48">
        <v>23.22</v>
      </c>
      <c r="F582" s="48">
        <v>505989</v>
      </c>
      <c r="G582" s="105" t="str">
        <f>IFERROR(VLOOKUP($A582,'HPI Partial'!$A$1:$F$347,2,FALSE),"-")</f>
        <v>-</v>
      </c>
      <c r="H582" s="105" t="str">
        <f>IFERROR(VLOOKUP($A582,'HPI Partial'!$A$1:$F$347,3,FALSE),"-")</f>
        <v>-</v>
      </c>
      <c r="I582" s="105" t="str">
        <f>IFERROR(VLOOKUP($A582,'HPI Partial'!$A$1:$F$347,4,FALSE),"-")</f>
        <v>-</v>
      </c>
      <c r="J582" s="105" t="str">
        <f>IFERROR(VLOOKUP($A582,'HPI Partial'!$A$1:$F$347,5,FALSE),"-")</f>
        <v>-</v>
      </c>
      <c r="K582" s="105" t="str">
        <f>IFERROR(VLOOKUP($A582,'HPI Partial'!$A$1:$F$347,6,FALSE),"-")</f>
        <v>-</v>
      </c>
    </row>
    <row r="583" spans="1:11" ht="15" customHeight="1" x14ac:dyDescent="0.2">
      <c r="A583" s="109">
        <v>43528</v>
      </c>
      <c r="B583" s="48">
        <v>23</v>
      </c>
      <c r="C583" s="48">
        <v>23.05</v>
      </c>
      <c r="D583" s="48">
        <v>22.5</v>
      </c>
      <c r="E583" s="48">
        <v>22.75</v>
      </c>
      <c r="F583" s="48">
        <v>461678</v>
      </c>
      <c r="G583" s="105" t="str">
        <f>IFERROR(VLOOKUP($A583,'HPI Partial'!$A$1:$F$347,2,FALSE),"-")</f>
        <v>-</v>
      </c>
      <c r="H583" s="105" t="str">
        <f>IFERROR(VLOOKUP($A583,'HPI Partial'!$A$1:$F$347,3,FALSE),"-")</f>
        <v>-</v>
      </c>
      <c r="I583" s="105" t="str">
        <f>IFERROR(VLOOKUP($A583,'HPI Partial'!$A$1:$F$347,4,FALSE),"-")</f>
        <v>-</v>
      </c>
      <c r="J583" s="105" t="str">
        <f>IFERROR(VLOOKUP($A583,'HPI Partial'!$A$1:$F$347,5,FALSE),"-")</f>
        <v>-</v>
      </c>
      <c r="K583" s="105" t="str">
        <f>IFERROR(VLOOKUP($A583,'HPI Partial'!$A$1:$F$347,6,FALSE),"-")</f>
        <v>-</v>
      </c>
    </row>
    <row r="584" spans="1:11" ht="15" customHeight="1" x14ac:dyDescent="0.2">
      <c r="A584" s="109">
        <v>43525</v>
      </c>
      <c r="B584" s="48">
        <v>23.04</v>
      </c>
      <c r="C584" s="48">
        <v>23.4</v>
      </c>
      <c r="D584" s="48">
        <v>22.88</v>
      </c>
      <c r="E584" s="48">
        <v>22.97</v>
      </c>
      <c r="F584" s="48">
        <v>485661</v>
      </c>
      <c r="G584" s="105" t="str">
        <f>IFERROR(VLOOKUP($A584,'HPI Partial'!$A$1:$F$347,2,FALSE),"-")</f>
        <v>-</v>
      </c>
      <c r="H584" s="105" t="str">
        <f>IFERROR(VLOOKUP($A584,'HPI Partial'!$A$1:$F$347,3,FALSE),"-")</f>
        <v>-</v>
      </c>
      <c r="I584" s="105" t="str">
        <f>IFERROR(VLOOKUP($A584,'HPI Partial'!$A$1:$F$347,4,FALSE),"-")</f>
        <v>-</v>
      </c>
      <c r="J584" s="105" t="str">
        <f>IFERROR(VLOOKUP($A584,'HPI Partial'!$A$1:$F$347,5,FALSE),"-")</f>
        <v>-</v>
      </c>
      <c r="K584" s="105" t="str">
        <f>IFERROR(VLOOKUP($A584,'HPI Partial'!$A$1:$F$347,6,FALSE),"-")</f>
        <v>-</v>
      </c>
    </row>
    <row r="585" spans="1:11" ht="15" customHeight="1" x14ac:dyDescent="0.2">
      <c r="A585" s="109">
        <v>43524</v>
      </c>
      <c r="B585" s="48">
        <v>22.76</v>
      </c>
      <c r="C585" s="48">
        <v>23.1</v>
      </c>
      <c r="D585" s="48">
        <v>22.44</v>
      </c>
      <c r="E585" s="48">
        <v>22.91</v>
      </c>
      <c r="F585" s="48">
        <v>773221</v>
      </c>
      <c r="G585" s="105" t="str">
        <f>IFERROR(VLOOKUP($A585,'HPI Partial'!$A$1:$F$347,2,FALSE),"-")</f>
        <v>-</v>
      </c>
      <c r="H585" s="105" t="str">
        <f>IFERROR(VLOOKUP($A585,'HPI Partial'!$A$1:$F$347,3,FALSE),"-")</f>
        <v>-</v>
      </c>
      <c r="I585" s="105" t="str">
        <f>IFERROR(VLOOKUP($A585,'HPI Partial'!$A$1:$F$347,4,FALSE),"-")</f>
        <v>-</v>
      </c>
      <c r="J585" s="105" t="str">
        <f>IFERROR(VLOOKUP($A585,'HPI Partial'!$A$1:$F$347,5,FALSE),"-")</f>
        <v>-</v>
      </c>
      <c r="K585" s="105" t="str">
        <f>IFERROR(VLOOKUP($A585,'HPI Partial'!$A$1:$F$347,6,FALSE),"-")</f>
        <v>-</v>
      </c>
    </row>
    <row r="586" spans="1:11" ht="15" customHeight="1" x14ac:dyDescent="0.2">
      <c r="A586" s="109">
        <v>43523</v>
      </c>
      <c r="B586" s="48">
        <v>21.15</v>
      </c>
      <c r="C586" s="48">
        <v>23.75</v>
      </c>
      <c r="D586" s="48">
        <v>21.15</v>
      </c>
      <c r="E586" s="48">
        <v>22.66</v>
      </c>
      <c r="F586" s="48">
        <v>967400</v>
      </c>
      <c r="G586" s="105" t="str">
        <f>IFERROR(VLOOKUP($A586,'HPI Partial'!$A$1:$F$347,2,FALSE),"-")</f>
        <v>-</v>
      </c>
      <c r="H586" s="105" t="str">
        <f>IFERROR(VLOOKUP($A586,'HPI Partial'!$A$1:$F$347,3,FALSE),"-")</f>
        <v>-</v>
      </c>
      <c r="I586" s="105" t="str">
        <f>IFERROR(VLOOKUP($A586,'HPI Partial'!$A$1:$F$347,4,FALSE),"-")</f>
        <v>-</v>
      </c>
      <c r="J586" s="105" t="str">
        <f>IFERROR(VLOOKUP($A586,'HPI Partial'!$A$1:$F$347,5,FALSE),"-")</f>
        <v>-</v>
      </c>
      <c r="K586" s="105" t="str">
        <f>IFERROR(VLOOKUP($A586,'HPI Partial'!$A$1:$F$347,6,FALSE),"-")</f>
        <v>-</v>
      </c>
    </row>
    <row r="587" spans="1:11" ht="15" customHeight="1" x14ac:dyDescent="0.2">
      <c r="A587" s="109">
        <v>43522</v>
      </c>
      <c r="B587" s="48">
        <v>20.65</v>
      </c>
      <c r="C587" s="48">
        <v>21</v>
      </c>
      <c r="D587" s="48">
        <v>20.52</v>
      </c>
      <c r="E587" s="48">
        <v>20.84</v>
      </c>
      <c r="F587" s="48">
        <v>502342</v>
      </c>
      <c r="G587" s="105" t="str">
        <f>IFERROR(VLOOKUP($A587,'HPI Partial'!$A$1:$F$347,2,FALSE),"-")</f>
        <v>-</v>
      </c>
      <c r="H587" s="105" t="str">
        <f>IFERROR(VLOOKUP($A587,'HPI Partial'!$A$1:$F$347,3,FALSE),"-")</f>
        <v>-</v>
      </c>
      <c r="I587" s="105" t="str">
        <f>IFERROR(VLOOKUP($A587,'HPI Partial'!$A$1:$F$347,4,FALSE),"-")</f>
        <v>-</v>
      </c>
      <c r="J587" s="105" t="str">
        <f>IFERROR(VLOOKUP($A587,'HPI Partial'!$A$1:$F$347,5,FALSE),"-")</f>
        <v>-</v>
      </c>
      <c r="K587" s="105" t="str">
        <f>IFERROR(VLOOKUP($A587,'HPI Partial'!$A$1:$F$347,6,FALSE),"-")</f>
        <v>-</v>
      </c>
    </row>
    <row r="588" spans="1:11" ht="15" customHeight="1" x14ac:dyDescent="0.2">
      <c r="A588" s="109">
        <v>43521</v>
      </c>
      <c r="B588" s="48">
        <v>21.59</v>
      </c>
      <c r="C588" s="48">
        <v>21.59</v>
      </c>
      <c r="D588" s="48">
        <v>20.73</v>
      </c>
      <c r="E588" s="48">
        <v>20.78</v>
      </c>
      <c r="F588" s="48">
        <v>515457</v>
      </c>
      <c r="G588" s="105" t="str">
        <f>IFERROR(VLOOKUP($A588,'HPI Partial'!$A$1:$F$347,2,FALSE),"-")</f>
        <v>-</v>
      </c>
      <c r="H588" s="105" t="str">
        <f>IFERROR(VLOOKUP($A588,'HPI Partial'!$A$1:$F$347,3,FALSE),"-")</f>
        <v>-</v>
      </c>
      <c r="I588" s="105" t="str">
        <f>IFERROR(VLOOKUP($A588,'HPI Partial'!$A$1:$F$347,4,FALSE),"-")</f>
        <v>-</v>
      </c>
      <c r="J588" s="105" t="str">
        <f>IFERROR(VLOOKUP($A588,'HPI Partial'!$A$1:$F$347,5,FALSE),"-")</f>
        <v>-</v>
      </c>
      <c r="K588" s="105" t="str">
        <f>IFERROR(VLOOKUP($A588,'HPI Partial'!$A$1:$F$347,6,FALSE),"-")</f>
        <v>-</v>
      </c>
    </row>
    <row r="589" spans="1:11" ht="15" customHeight="1" x14ac:dyDescent="0.2">
      <c r="A589" s="109">
        <v>43518</v>
      </c>
      <c r="B589" s="48">
        <v>21.56</v>
      </c>
      <c r="C589" s="48">
        <v>21.87</v>
      </c>
      <c r="D589" s="48">
        <v>21.46</v>
      </c>
      <c r="E589" s="48">
        <v>21.72</v>
      </c>
      <c r="F589" s="48">
        <v>412596</v>
      </c>
      <c r="G589" s="105" t="str">
        <f>IFERROR(VLOOKUP($A589,'HPI Partial'!$A$1:$F$347,2,FALSE),"-")</f>
        <v>-</v>
      </c>
      <c r="H589" s="105" t="str">
        <f>IFERROR(VLOOKUP($A589,'HPI Partial'!$A$1:$F$347,3,FALSE),"-")</f>
        <v>-</v>
      </c>
      <c r="I589" s="105" t="str">
        <f>IFERROR(VLOOKUP($A589,'HPI Partial'!$A$1:$F$347,4,FALSE),"-")</f>
        <v>-</v>
      </c>
      <c r="J589" s="105" t="str">
        <f>IFERROR(VLOOKUP($A589,'HPI Partial'!$A$1:$F$347,5,FALSE),"-")</f>
        <v>-</v>
      </c>
      <c r="K589" s="105" t="str">
        <f>IFERROR(VLOOKUP($A589,'HPI Partial'!$A$1:$F$347,6,FALSE),"-")</f>
        <v>-</v>
      </c>
    </row>
    <row r="590" spans="1:11" ht="15" customHeight="1" x14ac:dyDescent="0.2">
      <c r="A590" s="109">
        <v>43517</v>
      </c>
      <c r="B590" s="48">
        <v>21.38</v>
      </c>
      <c r="C590" s="48">
        <v>21.6</v>
      </c>
      <c r="D590" s="48">
        <v>21.15</v>
      </c>
      <c r="E590" s="48">
        <v>21.38</v>
      </c>
      <c r="F590" s="48">
        <v>275905</v>
      </c>
      <c r="G590" s="105" t="str">
        <f>IFERROR(VLOOKUP($A590,'HPI Partial'!$A$1:$F$347,2,FALSE),"-")</f>
        <v>-</v>
      </c>
      <c r="H590" s="105" t="str">
        <f>IFERROR(VLOOKUP($A590,'HPI Partial'!$A$1:$F$347,3,FALSE),"-")</f>
        <v>-</v>
      </c>
      <c r="I590" s="105" t="str">
        <f>IFERROR(VLOOKUP($A590,'HPI Partial'!$A$1:$F$347,4,FALSE),"-")</f>
        <v>-</v>
      </c>
      <c r="J590" s="105" t="str">
        <f>IFERROR(VLOOKUP($A590,'HPI Partial'!$A$1:$F$347,5,FALSE),"-")</f>
        <v>-</v>
      </c>
      <c r="K590" s="105" t="str">
        <f>IFERROR(VLOOKUP($A590,'HPI Partial'!$A$1:$F$347,6,FALSE),"-")</f>
        <v>-</v>
      </c>
    </row>
    <row r="591" spans="1:11" ht="15" customHeight="1" x14ac:dyDescent="0.2">
      <c r="A591" s="109">
        <v>43516</v>
      </c>
      <c r="B591" s="48">
        <v>21.42</v>
      </c>
      <c r="C591" s="48">
        <v>21.9</v>
      </c>
      <c r="D591" s="48">
        <v>21.1</v>
      </c>
      <c r="E591" s="48">
        <v>21.49</v>
      </c>
      <c r="F591" s="48">
        <v>424937</v>
      </c>
      <c r="G591" s="105" t="str">
        <f>IFERROR(VLOOKUP($A591,'HPI Partial'!$A$1:$F$347,2,FALSE),"-")</f>
        <v>-</v>
      </c>
      <c r="H591" s="105" t="str">
        <f>IFERROR(VLOOKUP($A591,'HPI Partial'!$A$1:$F$347,3,FALSE),"-")</f>
        <v>-</v>
      </c>
      <c r="I591" s="105" t="str">
        <f>IFERROR(VLOOKUP($A591,'HPI Partial'!$A$1:$F$347,4,FALSE),"-")</f>
        <v>-</v>
      </c>
      <c r="J591" s="105" t="str">
        <f>IFERROR(VLOOKUP($A591,'HPI Partial'!$A$1:$F$347,5,FALSE),"-")</f>
        <v>-</v>
      </c>
      <c r="K591" s="105" t="str">
        <f>IFERROR(VLOOKUP($A591,'HPI Partial'!$A$1:$F$347,6,FALSE),"-")</f>
        <v>-</v>
      </c>
    </row>
    <row r="592" spans="1:11" ht="15" customHeight="1" x14ac:dyDescent="0.2">
      <c r="A592" s="109">
        <v>43515</v>
      </c>
      <c r="B592" s="48">
        <v>21.15</v>
      </c>
      <c r="C592" s="48">
        <v>21.38</v>
      </c>
      <c r="D592" s="48">
        <v>20.92</v>
      </c>
      <c r="E592" s="48">
        <v>20.95</v>
      </c>
      <c r="F592" s="48">
        <v>270550</v>
      </c>
      <c r="G592" s="105" t="str">
        <f>IFERROR(VLOOKUP($A592,'HPI Partial'!$A$1:$F$347,2,FALSE),"-")</f>
        <v>-</v>
      </c>
      <c r="H592" s="105" t="str">
        <f>IFERROR(VLOOKUP($A592,'HPI Partial'!$A$1:$F$347,3,FALSE),"-")</f>
        <v>-</v>
      </c>
      <c r="I592" s="105" t="str">
        <f>IFERROR(VLOOKUP($A592,'HPI Partial'!$A$1:$F$347,4,FALSE),"-")</f>
        <v>-</v>
      </c>
      <c r="J592" s="105" t="str">
        <f>IFERROR(VLOOKUP($A592,'HPI Partial'!$A$1:$F$347,5,FALSE),"-")</f>
        <v>-</v>
      </c>
      <c r="K592" s="105" t="str">
        <f>IFERROR(VLOOKUP($A592,'HPI Partial'!$A$1:$F$347,6,FALSE),"-")</f>
        <v>-</v>
      </c>
    </row>
    <row r="593" spans="1:11" ht="15" customHeight="1" x14ac:dyDescent="0.2">
      <c r="A593" s="109">
        <v>43511</v>
      </c>
      <c r="B593" s="48">
        <v>21.6</v>
      </c>
      <c r="C593" s="48">
        <v>22.11</v>
      </c>
      <c r="D593" s="48">
        <v>21.09</v>
      </c>
      <c r="E593" s="48">
        <v>21.22</v>
      </c>
      <c r="F593" s="48">
        <v>774695</v>
      </c>
      <c r="G593" s="105" t="str">
        <f>IFERROR(VLOOKUP($A593,'HPI Partial'!$A$1:$F$347,2,FALSE),"-")</f>
        <v>-</v>
      </c>
      <c r="H593" s="105" t="str">
        <f>IFERROR(VLOOKUP($A593,'HPI Partial'!$A$1:$F$347,3,FALSE),"-")</f>
        <v>-</v>
      </c>
      <c r="I593" s="105" t="str">
        <f>IFERROR(VLOOKUP($A593,'HPI Partial'!$A$1:$F$347,4,FALSE),"-")</f>
        <v>-</v>
      </c>
      <c r="J593" s="105" t="str">
        <f>IFERROR(VLOOKUP($A593,'HPI Partial'!$A$1:$F$347,5,FALSE),"-")</f>
        <v>-</v>
      </c>
      <c r="K593" s="105" t="str">
        <f>IFERROR(VLOOKUP($A593,'HPI Partial'!$A$1:$F$347,6,FALSE),"-")</f>
        <v>-</v>
      </c>
    </row>
    <row r="594" spans="1:11" ht="15" customHeight="1" x14ac:dyDescent="0.2">
      <c r="A594" s="109">
        <v>43510</v>
      </c>
      <c r="B594" s="48">
        <v>20.93</v>
      </c>
      <c r="C594" s="48">
        <v>21.42</v>
      </c>
      <c r="D594" s="48">
        <v>20.9</v>
      </c>
      <c r="E594" s="48">
        <v>21.36</v>
      </c>
      <c r="F594" s="48">
        <v>299213</v>
      </c>
      <c r="G594" s="105" t="str">
        <f>IFERROR(VLOOKUP($A594,'HPI Partial'!$A$1:$F$347,2,FALSE),"-")</f>
        <v>-</v>
      </c>
      <c r="H594" s="105" t="str">
        <f>IFERROR(VLOOKUP($A594,'HPI Partial'!$A$1:$F$347,3,FALSE),"-")</f>
        <v>-</v>
      </c>
      <c r="I594" s="105" t="str">
        <f>IFERROR(VLOOKUP($A594,'HPI Partial'!$A$1:$F$347,4,FALSE),"-")</f>
        <v>-</v>
      </c>
      <c r="J594" s="105" t="str">
        <f>IFERROR(VLOOKUP($A594,'HPI Partial'!$A$1:$F$347,5,FALSE),"-")</f>
        <v>-</v>
      </c>
      <c r="K594" s="105" t="str">
        <f>IFERROR(VLOOKUP($A594,'HPI Partial'!$A$1:$F$347,6,FALSE),"-")</f>
        <v>-</v>
      </c>
    </row>
    <row r="595" spans="1:11" ht="15" customHeight="1" x14ac:dyDescent="0.2">
      <c r="A595" s="109">
        <v>43509</v>
      </c>
      <c r="B595" s="48">
        <v>20.73</v>
      </c>
      <c r="C595" s="48">
        <v>21.13</v>
      </c>
      <c r="D595" s="48">
        <v>20.59</v>
      </c>
      <c r="E595" s="48">
        <v>21.06</v>
      </c>
      <c r="F595" s="48">
        <v>209809</v>
      </c>
      <c r="G595" s="105" t="str">
        <f>IFERROR(VLOOKUP($A595,'HPI Partial'!$A$1:$F$347,2,FALSE),"-")</f>
        <v>-</v>
      </c>
      <c r="H595" s="105" t="str">
        <f>IFERROR(VLOOKUP($A595,'HPI Partial'!$A$1:$F$347,3,FALSE),"-")</f>
        <v>-</v>
      </c>
      <c r="I595" s="105" t="str">
        <f>IFERROR(VLOOKUP($A595,'HPI Partial'!$A$1:$F$347,4,FALSE),"-")</f>
        <v>-</v>
      </c>
      <c r="J595" s="105" t="str">
        <f>IFERROR(VLOOKUP($A595,'HPI Partial'!$A$1:$F$347,5,FALSE),"-")</f>
        <v>-</v>
      </c>
      <c r="K595" s="105" t="str">
        <f>IFERROR(VLOOKUP($A595,'HPI Partial'!$A$1:$F$347,6,FALSE),"-")</f>
        <v>-</v>
      </c>
    </row>
    <row r="596" spans="1:11" ht="15" customHeight="1" x14ac:dyDescent="0.2">
      <c r="A596" s="109">
        <v>43508</v>
      </c>
      <c r="B596" s="48">
        <v>20.71</v>
      </c>
      <c r="C596" s="48">
        <v>20.96</v>
      </c>
      <c r="D596" s="48">
        <v>20.61</v>
      </c>
      <c r="E596" s="48">
        <v>20.76</v>
      </c>
      <c r="F596" s="48">
        <v>253455</v>
      </c>
      <c r="G596" s="105" t="str">
        <f>IFERROR(VLOOKUP($A596,'HPI Partial'!$A$1:$F$347,2,FALSE),"-")</f>
        <v>-</v>
      </c>
      <c r="H596" s="105" t="str">
        <f>IFERROR(VLOOKUP($A596,'HPI Partial'!$A$1:$F$347,3,FALSE),"-")</f>
        <v>-</v>
      </c>
      <c r="I596" s="105" t="str">
        <f>IFERROR(VLOOKUP($A596,'HPI Partial'!$A$1:$F$347,4,FALSE),"-")</f>
        <v>-</v>
      </c>
      <c r="J596" s="105" t="str">
        <f>IFERROR(VLOOKUP($A596,'HPI Partial'!$A$1:$F$347,5,FALSE),"-")</f>
        <v>-</v>
      </c>
      <c r="K596" s="105" t="str">
        <f>IFERROR(VLOOKUP($A596,'HPI Partial'!$A$1:$F$347,6,FALSE),"-")</f>
        <v>-</v>
      </c>
    </row>
    <row r="597" spans="1:11" ht="15" customHeight="1" x14ac:dyDescent="0.2">
      <c r="A597" s="109">
        <v>43507</v>
      </c>
      <c r="B597" s="48">
        <v>21.11</v>
      </c>
      <c r="C597" s="48">
        <v>21.24</v>
      </c>
      <c r="D597" s="48">
        <v>20.38</v>
      </c>
      <c r="E597" s="48">
        <v>20.49</v>
      </c>
      <c r="F597" s="48">
        <v>587630</v>
      </c>
      <c r="G597" s="105" t="str">
        <f>IFERROR(VLOOKUP($A597,'HPI Partial'!$A$1:$F$347,2,FALSE),"-")</f>
        <v>-</v>
      </c>
      <c r="H597" s="105" t="str">
        <f>IFERROR(VLOOKUP($A597,'HPI Partial'!$A$1:$F$347,3,FALSE),"-")</f>
        <v>-</v>
      </c>
      <c r="I597" s="105" t="str">
        <f>IFERROR(VLOOKUP($A597,'HPI Partial'!$A$1:$F$347,4,FALSE),"-")</f>
        <v>-</v>
      </c>
      <c r="J597" s="105" t="str">
        <f>IFERROR(VLOOKUP($A597,'HPI Partial'!$A$1:$F$347,5,FALSE),"-")</f>
        <v>-</v>
      </c>
      <c r="K597" s="105" t="str">
        <f>IFERROR(VLOOKUP($A597,'HPI Partial'!$A$1:$F$347,6,FALSE),"-")</f>
        <v>-</v>
      </c>
    </row>
    <row r="598" spans="1:11" ht="15" customHeight="1" x14ac:dyDescent="0.2">
      <c r="A598" s="109">
        <v>43504</v>
      </c>
      <c r="B598" s="48">
        <v>20.53</v>
      </c>
      <c r="C598" s="48">
        <v>21.01</v>
      </c>
      <c r="D598" s="48">
        <v>20.52</v>
      </c>
      <c r="E598" s="48">
        <v>20.97</v>
      </c>
      <c r="F598" s="48">
        <v>208470</v>
      </c>
      <c r="G598" s="105" t="str">
        <f>IFERROR(VLOOKUP($A598,'HPI Partial'!$A$1:$F$347,2,FALSE),"-")</f>
        <v>-</v>
      </c>
      <c r="H598" s="105" t="str">
        <f>IFERROR(VLOOKUP($A598,'HPI Partial'!$A$1:$F$347,3,FALSE),"-")</f>
        <v>-</v>
      </c>
      <c r="I598" s="105" t="str">
        <f>IFERROR(VLOOKUP($A598,'HPI Partial'!$A$1:$F$347,4,FALSE),"-")</f>
        <v>-</v>
      </c>
      <c r="J598" s="105" t="str">
        <f>IFERROR(VLOOKUP($A598,'HPI Partial'!$A$1:$F$347,5,FALSE),"-")</f>
        <v>-</v>
      </c>
      <c r="K598" s="105" t="str">
        <f>IFERROR(VLOOKUP($A598,'HPI Partial'!$A$1:$F$347,6,FALSE),"-")</f>
        <v>-</v>
      </c>
    </row>
    <row r="599" spans="1:11" ht="15" customHeight="1" x14ac:dyDescent="0.2">
      <c r="A599" s="109">
        <v>43503</v>
      </c>
      <c r="B599" s="48">
        <v>20.45</v>
      </c>
      <c r="C599" s="48">
        <v>20.67</v>
      </c>
      <c r="D599" s="48">
        <v>20.100000000000001</v>
      </c>
      <c r="E599" s="48">
        <v>20.66</v>
      </c>
      <c r="F599" s="48">
        <v>282637</v>
      </c>
      <c r="G599" s="105" t="str">
        <f>IFERROR(VLOOKUP($A599,'HPI Partial'!$A$1:$F$347,2,FALSE),"-")</f>
        <v>-</v>
      </c>
      <c r="H599" s="105" t="str">
        <f>IFERROR(VLOOKUP($A599,'HPI Partial'!$A$1:$F$347,3,FALSE),"-")</f>
        <v>-</v>
      </c>
      <c r="I599" s="105" t="str">
        <f>IFERROR(VLOOKUP($A599,'HPI Partial'!$A$1:$F$347,4,FALSE),"-")</f>
        <v>-</v>
      </c>
      <c r="J599" s="105" t="str">
        <f>IFERROR(VLOOKUP($A599,'HPI Partial'!$A$1:$F$347,5,FALSE),"-")</f>
        <v>-</v>
      </c>
      <c r="K599" s="105" t="str">
        <f>IFERROR(VLOOKUP($A599,'HPI Partial'!$A$1:$F$347,6,FALSE),"-")</f>
        <v>-</v>
      </c>
    </row>
    <row r="600" spans="1:11" ht="15" customHeight="1" x14ac:dyDescent="0.2">
      <c r="A600" s="109">
        <v>43502</v>
      </c>
      <c r="B600" s="48">
        <v>20.85</v>
      </c>
      <c r="C600" s="48">
        <v>21</v>
      </c>
      <c r="D600" s="48">
        <v>20.59</v>
      </c>
      <c r="E600" s="48">
        <v>20.61</v>
      </c>
      <c r="F600" s="48">
        <v>175784</v>
      </c>
      <c r="G600" s="105" t="str">
        <f>IFERROR(VLOOKUP($A600,'HPI Partial'!$A$1:$F$347,2,FALSE),"-")</f>
        <v>-</v>
      </c>
      <c r="H600" s="105" t="str">
        <f>IFERROR(VLOOKUP($A600,'HPI Partial'!$A$1:$F$347,3,FALSE),"-")</f>
        <v>-</v>
      </c>
      <c r="I600" s="105" t="str">
        <f>IFERROR(VLOOKUP($A600,'HPI Partial'!$A$1:$F$347,4,FALSE),"-")</f>
        <v>-</v>
      </c>
      <c r="J600" s="105" t="str">
        <f>IFERROR(VLOOKUP($A600,'HPI Partial'!$A$1:$F$347,5,FALSE),"-")</f>
        <v>-</v>
      </c>
      <c r="K600" s="105" t="str">
        <f>IFERROR(VLOOKUP($A600,'HPI Partial'!$A$1:$F$347,6,FALSE),"-")</f>
        <v>-</v>
      </c>
    </row>
    <row r="601" spans="1:11" ht="15" customHeight="1" x14ac:dyDescent="0.2">
      <c r="A601" s="109">
        <v>43501</v>
      </c>
      <c r="B601" s="48">
        <v>20.62</v>
      </c>
      <c r="C601" s="48">
        <v>20.945</v>
      </c>
      <c r="D601" s="48">
        <v>20.6</v>
      </c>
      <c r="E601" s="48">
        <v>20.87</v>
      </c>
      <c r="F601" s="48">
        <v>267831</v>
      </c>
      <c r="G601" s="105" t="str">
        <f>IFERROR(VLOOKUP($A601,'HPI Partial'!$A$1:$F$347,2,FALSE),"-")</f>
        <v>-</v>
      </c>
      <c r="H601" s="105" t="str">
        <f>IFERROR(VLOOKUP($A601,'HPI Partial'!$A$1:$F$347,3,FALSE),"-")</f>
        <v>-</v>
      </c>
      <c r="I601" s="105" t="str">
        <f>IFERROR(VLOOKUP($A601,'HPI Partial'!$A$1:$F$347,4,FALSE),"-")</f>
        <v>-</v>
      </c>
      <c r="J601" s="105" t="str">
        <f>IFERROR(VLOOKUP($A601,'HPI Partial'!$A$1:$F$347,5,FALSE),"-")</f>
        <v>-</v>
      </c>
      <c r="K601" s="105" t="str">
        <f>IFERROR(VLOOKUP($A601,'HPI Partial'!$A$1:$F$347,6,FALSE),"-")</f>
        <v>-</v>
      </c>
    </row>
    <row r="602" spans="1:11" ht="15" customHeight="1" x14ac:dyDescent="0.2">
      <c r="A602" s="109">
        <v>43500</v>
      </c>
      <c r="B602" s="48">
        <v>20.34</v>
      </c>
      <c r="C602" s="48">
        <v>20.91</v>
      </c>
      <c r="D602" s="48">
        <v>20.190000000000001</v>
      </c>
      <c r="E602" s="48">
        <v>20.62</v>
      </c>
      <c r="F602" s="48">
        <v>235175</v>
      </c>
      <c r="G602" s="105" t="str">
        <f>IFERROR(VLOOKUP($A602,'HPI Partial'!$A$1:$F$347,2,FALSE),"-")</f>
        <v>-</v>
      </c>
      <c r="H602" s="105" t="str">
        <f>IFERROR(VLOOKUP($A602,'HPI Partial'!$A$1:$F$347,3,FALSE),"-")</f>
        <v>-</v>
      </c>
      <c r="I602" s="105" t="str">
        <f>IFERROR(VLOOKUP($A602,'HPI Partial'!$A$1:$F$347,4,FALSE),"-")</f>
        <v>-</v>
      </c>
      <c r="J602" s="105" t="str">
        <f>IFERROR(VLOOKUP($A602,'HPI Partial'!$A$1:$F$347,5,FALSE),"-")</f>
        <v>-</v>
      </c>
      <c r="K602" s="105" t="str">
        <f>IFERROR(VLOOKUP($A602,'HPI Partial'!$A$1:$F$347,6,FALSE),"-")</f>
        <v>-</v>
      </c>
    </row>
    <row r="603" spans="1:11" ht="15" customHeight="1" x14ac:dyDescent="0.2">
      <c r="A603" s="109">
        <v>43497</v>
      </c>
      <c r="B603" s="48">
        <v>20.76</v>
      </c>
      <c r="C603" s="48">
        <v>20.88</v>
      </c>
      <c r="D603" s="48">
        <v>20.32</v>
      </c>
      <c r="E603" s="48">
        <v>20.34</v>
      </c>
      <c r="F603" s="48">
        <v>361857</v>
      </c>
      <c r="G603" s="105" t="str">
        <f>IFERROR(VLOOKUP($A603,'HPI Partial'!$A$1:$F$347,2,FALSE),"-")</f>
        <v>-</v>
      </c>
      <c r="H603" s="105" t="str">
        <f>IFERROR(VLOOKUP($A603,'HPI Partial'!$A$1:$F$347,3,FALSE),"-")</f>
        <v>-</v>
      </c>
      <c r="I603" s="105" t="str">
        <f>IFERROR(VLOOKUP($A603,'HPI Partial'!$A$1:$F$347,4,FALSE),"-")</f>
        <v>-</v>
      </c>
      <c r="J603" s="105" t="str">
        <f>IFERROR(VLOOKUP($A603,'HPI Partial'!$A$1:$F$347,5,FALSE),"-")</f>
        <v>-</v>
      </c>
      <c r="K603" s="105" t="str">
        <f>IFERROR(VLOOKUP($A603,'HPI Partial'!$A$1:$F$347,6,FALSE),"-")</f>
        <v>-</v>
      </c>
    </row>
    <row r="604" spans="1:11" ht="15" customHeight="1" x14ac:dyDescent="0.2">
      <c r="A604" s="109">
        <v>43496</v>
      </c>
      <c r="B604" s="48">
        <v>20.9</v>
      </c>
      <c r="C604" s="48">
        <v>21.1</v>
      </c>
      <c r="D604" s="48">
        <v>20.77</v>
      </c>
      <c r="E604" s="48">
        <v>20.77</v>
      </c>
      <c r="F604" s="48">
        <v>454212</v>
      </c>
      <c r="G604" s="105" t="str">
        <f>IFERROR(VLOOKUP($A604,'HPI Partial'!$A$1:$F$347,2,FALSE),"-")</f>
        <v>-</v>
      </c>
      <c r="H604" s="105" t="str">
        <f>IFERROR(VLOOKUP($A604,'HPI Partial'!$A$1:$F$347,3,FALSE),"-")</f>
        <v>-</v>
      </c>
      <c r="I604" s="105" t="str">
        <f>IFERROR(VLOOKUP($A604,'HPI Partial'!$A$1:$F$347,4,FALSE),"-")</f>
        <v>-</v>
      </c>
      <c r="J604" s="105" t="str">
        <f>IFERROR(VLOOKUP($A604,'HPI Partial'!$A$1:$F$347,5,FALSE),"-")</f>
        <v>-</v>
      </c>
      <c r="K604" s="105" t="str">
        <f>IFERROR(VLOOKUP($A604,'HPI Partial'!$A$1:$F$347,6,FALSE),"-")</f>
        <v>-</v>
      </c>
    </row>
    <row r="605" spans="1:11" ht="15" customHeight="1" x14ac:dyDescent="0.2">
      <c r="A605" s="109">
        <v>43495</v>
      </c>
      <c r="B605" s="48">
        <v>21</v>
      </c>
      <c r="C605" s="48">
        <v>21.04</v>
      </c>
      <c r="D605" s="48">
        <v>20.67</v>
      </c>
      <c r="E605" s="48">
        <v>20.84</v>
      </c>
      <c r="F605" s="48">
        <v>260117</v>
      </c>
      <c r="G605" s="105" t="str">
        <f>IFERROR(VLOOKUP($A605,'HPI Partial'!$A$1:$F$347,2,FALSE),"-")</f>
        <v>-</v>
      </c>
      <c r="H605" s="105" t="str">
        <f>IFERROR(VLOOKUP($A605,'HPI Partial'!$A$1:$F$347,3,FALSE),"-")</f>
        <v>-</v>
      </c>
      <c r="I605" s="105" t="str">
        <f>IFERROR(VLOOKUP($A605,'HPI Partial'!$A$1:$F$347,4,FALSE),"-")</f>
        <v>-</v>
      </c>
      <c r="J605" s="105" t="str">
        <f>IFERROR(VLOOKUP($A605,'HPI Partial'!$A$1:$F$347,5,FALSE),"-")</f>
        <v>-</v>
      </c>
      <c r="K605" s="105" t="str">
        <f>IFERROR(VLOOKUP($A605,'HPI Partial'!$A$1:$F$347,6,FALSE),"-")</f>
        <v>-</v>
      </c>
    </row>
    <row r="606" spans="1:11" ht="15" customHeight="1" x14ac:dyDescent="0.2">
      <c r="A606" s="109">
        <v>43494</v>
      </c>
      <c r="B606" s="48">
        <v>21.04</v>
      </c>
      <c r="C606" s="48">
        <v>21.41</v>
      </c>
      <c r="D606" s="48">
        <v>20.88</v>
      </c>
      <c r="E606" s="48">
        <v>21.02</v>
      </c>
      <c r="F606" s="48">
        <v>290638</v>
      </c>
      <c r="G606" s="105" t="str">
        <f>IFERROR(VLOOKUP($A606,'HPI Partial'!$A$1:$F$347,2,FALSE),"-")</f>
        <v>-</v>
      </c>
      <c r="H606" s="105" t="str">
        <f>IFERROR(VLOOKUP($A606,'HPI Partial'!$A$1:$F$347,3,FALSE),"-")</f>
        <v>-</v>
      </c>
      <c r="I606" s="105" t="str">
        <f>IFERROR(VLOOKUP($A606,'HPI Partial'!$A$1:$F$347,4,FALSE),"-")</f>
        <v>-</v>
      </c>
      <c r="J606" s="105" t="str">
        <f>IFERROR(VLOOKUP($A606,'HPI Partial'!$A$1:$F$347,5,FALSE),"-")</f>
        <v>-</v>
      </c>
      <c r="K606" s="105" t="str">
        <f>IFERROR(VLOOKUP($A606,'HPI Partial'!$A$1:$F$347,6,FALSE),"-")</f>
        <v>-</v>
      </c>
    </row>
    <row r="607" spans="1:11" ht="15" customHeight="1" x14ac:dyDescent="0.2">
      <c r="A607" s="109">
        <v>43493</v>
      </c>
      <c r="B607" s="48">
        <v>20.85</v>
      </c>
      <c r="C607" s="48">
        <v>21.241599999999998</v>
      </c>
      <c r="D607" s="48">
        <v>20.62</v>
      </c>
      <c r="E607" s="48">
        <v>21.08</v>
      </c>
      <c r="F607" s="48">
        <v>292939</v>
      </c>
      <c r="G607" s="105" t="str">
        <f>IFERROR(VLOOKUP($A607,'HPI Partial'!$A$1:$F$347,2,FALSE),"-")</f>
        <v>-</v>
      </c>
      <c r="H607" s="105" t="str">
        <f>IFERROR(VLOOKUP($A607,'HPI Partial'!$A$1:$F$347,3,FALSE),"-")</f>
        <v>-</v>
      </c>
      <c r="I607" s="105" t="str">
        <f>IFERROR(VLOOKUP($A607,'HPI Partial'!$A$1:$F$347,4,FALSE),"-")</f>
        <v>-</v>
      </c>
      <c r="J607" s="105" t="str">
        <f>IFERROR(VLOOKUP($A607,'HPI Partial'!$A$1:$F$347,5,FALSE),"-")</f>
        <v>-</v>
      </c>
      <c r="K607" s="105" t="str">
        <f>IFERROR(VLOOKUP($A607,'HPI Partial'!$A$1:$F$347,6,FALSE),"-")</f>
        <v>-</v>
      </c>
    </row>
    <row r="608" spans="1:11" ht="15" customHeight="1" x14ac:dyDescent="0.2">
      <c r="A608" s="109">
        <v>43490</v>
      </c>
      <c r="B608" s="48">
        <v>20.73</v>
      </c>
      <c r="C608" s="48">
        <v>21.12</v>
      </c>
      <c r="D608" s="48">
        <v>20.63</v>
      </c>
      <c r="E608" s="48">
        <v>21</v>
      </c>
      <c r="F608" s="48">
        <v>290534</v>
      </c>
      <c r="G608" s="105" t="str">
        <f>IFERROR(VLOOKUP($A608,'HPI Partial'!$A$1:$F$347,2,FALSE),"-")</f>
        <v>-</v>
      </c>
      <c r="H608" s="105" t="str">
        <f>IFERROR(VLOOKUP($A608,'HPI Partial'!$A$1:$F$347,3,FALSE),"-")</f>
        <v>-</v>
      </c>
      <c r="I608" s="105" t="str">
        <f>IFERROR(VLOOKUP($A608,'HPI Partial'!$A$1:$F$347,4,FALSE),"-")</f>
        <v>-</v>
      </c>
      <c r="J608" s="105" t="str">
        <f>IFERROR(VLOOKUP($A608,'HPI Partial'!$A$1:$F$347,5,FALSE),"-")</f>
        <v>-</v>
      </c>
      <c r="K608" s="105" t="str">
        <f>IFERROR(VLOOKUP($A608,'HPI Partial'!$A$1:$F$347,6,FALSE),"-")</f>
        <v>-</v>
      </c>
    </row>
    <row r="609" spans="1:11" ht="15" customHeight="1" x14ac:dyDescent="0.2">
      <c r="A609" s="109">
        <v>43489</v>
      </c>
      <c r="B609" s="48">
        <v>20.3</v>
      </c>
      <c r="C609" s="48">
        <v>20.91</v>
      </c>
      <c r="D609" s="48">
        <v>20.29</v>
      </c>
      <c r="E609" s="48">
        <v>20.8</v>
      </c>
      <c r="F609" s="48">
        <v>217051</v>
      </c>
      <c r="G609" s="105" t="str">
        <f>IFERROR(VLOOKUP($A609,'HPI Partial'!$A$1:$F$347,2,FALSE),"-")</f>
        <v>-</v>
      </c>
      <c r="H609" s="105" t="str">
        <f>IFERROR(VLOOKUP($A609,'HPI Partial'!$A$1:$F$347,3,FALSE),"-")</f>
        <v>-</v>
      </c>
      <c r="I609" s="105" t="str">
        <f>IFERROR(VLOOKUP($A609,'HPI Partial'!$A$1:$F$347,4,FALSE),"-")</f>
        <v>-</v>
      </c>
      <c r="J609" s="105" t="str">
        <f>IFERROR(VLOOKUP($A609,'HPI Partial'!$A$1:$F$347,5,FALSE),"-")</f>
        <v>-</v>
      </c>
      <c r="K609" s="105" t="str">
        <f>IFERROR(VLOOKUP($A609,'HPI Partial'!$A$1:$F$347,6,FALSE),"-")</f>
        <v>-</v>
      </c>
    </row>
    <row r="610" spans="1:11" ht="15" customHeight="1" x14ac:dyDescent="0.2">
      <c r="A610" s="109">
        <v>43488</v>
      </c>
      <c r="B610" s="48">
        <v>20.010000000000002</v>
      </c>
      <c r="C610" s="48">
        <v>20.39</v>
      </c>
      <c r="D610" s="48">
        <v>20.010000000000002</v>
      </c>
      <c r="E610" s="48">
        <v>20.350000000000001</v>
      </c>
      <c r="F610" s="48">
        <v>256148</v>
      </c>
      <c r="G610" s="105" t="str">
        <f>IFERROR(VLOOKUP($A610,'HPI Partial'!$A$1:$F$347,2,FALSE),"-")</f>
        <v>-</v>
      </c>
      <c r="H610" s="105" t="str">
        <f>IFERROR(VLOOKUP($A610,'HPI Partial'!$A$1:$F$347,3,FALSE),"-")</f>
        <v>-</v>
      </c>
      <c r="I610" s="105" t="str">
        <f>IFERROR(VLOOKUP($A610,'HPI Partial'!$A$1:$F$347,4,FALSE),"-")</f>
        <v>-</v>
      </c>
      <c r="J610" s="105" t="str">
        <f>IFERROR(VLOOKUP($A610,'HPI Partial'!$A$1:$F$347,5,FALSE),"-")</f>
        <v>-</v>
      </c>
      <c r="K610" s="105" t="str">
        <f>IFERROR(VLOOKUP($A610,'HPI Partial'!$A$1:$F$347,6,FALSE),"-")</f>
        <v>-</v>
      </c>
    </row>
    <row r="611" spans="1:11" ht="15" customHeight="1" x14ac:dyDescent="0.2">
      <c r="A611" s="109">
        <v>43487</v>
      </c>
      <c r="B611" s="48">
        <v>20.22</v>
      </c>
      <c r="C611" s="48">
        <v>20.57</v>
      </c>
      <c r="D611" s="48">
        <v>19.600000000000001</v>
      </c>
      <c r="E611" s="48">
        <v>19.920000000000002</v>
      </c>
      <c r="F611" s="48">
        <v>499241</v>
      </c>
      <c r="G611" s="105" t="str">
        <f>IFERROR(VLOOKUP($A611,'HPI Partial'!$A$1:$F$347,2,FALSE),"-")</f>
        <v>-</v>
      </c>
      <c r="H611" s="105" t="str">
        <f>IFERROR(VLOOKUP($A611,'HPI Partial'!$A$1:$F$347,3,FALSE),"-")</f>
        <v>-</v>
      </c>
      <c r="I611" s="105" t="str">
        <f>IFERROR(VLOOKUP($A611,'HPI Partial'!$A$1:$F$347,4,FALSE),"-")</f>
        <v>-</v>
      </c>
      <c r="J611" s="105" t="str">
        <f>IFERROR(VLOOKUP($A611,'HPI Partial'!$A$1:$F$347,5,FALSE),"-")</f>
        <v>-</v>
      </c>
      <c r="K611" s="105" t="str">
        <f>IFERROR(VLOOKUP($A611,'HPI Partial'!$A$1:$F$347,6,FALSE),"-")</f>
        <v>-</v>
      </c>
    </row>
    <row r="612" spans="1:11" ht="15" customHeight="1" x14ac:dyDescent="0.2">
      <c r="A612" s="109">
        <v>43483</v>
      </c>
      <c r="B612" s="48">
        <v>19.88</v>
      </c>
      <c r="C612" s="48">
        <v>20.73</v>
      </c>
      <c r="D612" s="48">
        <v>19.88</v>
      </c>
      <c r="E612" s="48">
        <v>20.399999999999999</v>
      </c>
      <c r="F612" s="48">
        <v>502217</v>
      </c>
      <c r="G612" s="105" t="str">
        <f>IFERROR(VLOOKUP($A612,'HPI Partial'!$A$1:$F$347,2,FALSE),"-")</f>
        <v>-</v>
      </c>
      <c r="H612" s="105" t="str">
        <f>IFERROR(VLOOKUP($A612,'HPI Partial'!$A$1:$F$347,3,FALSE),"-")</f>
        <v>-</v>
      </c>
      <c r="I612" s="105" t="str">
        <f>IFERROR(VLOOKUP($A612,'HPI Partial'!$A$1:$F$347,4,FALSE),"-")</f>
        <v>-</v>
      </c>
      <c r="J612" s="105" t="str">
        <f>IFERROR(VLOOKUP($A612,'HPI Partial'!$A$1:$F$347,5,FALSE),"-")</f>
        <v>-</v>
      </c>
      <c r="K612" s="105" t="str">
        <f>IFERROR(VLOOKUP($A612,'HPI Partial'!$A$1:$F$347,6,FALSE),"-")</f>
        <v>-</v>
      </c>
    </row>
    <row r="613" spans="1:11" ht="15" customHeight="1" x14ac:dyDescent="0.2">
      <c r="A613" s="109">
        <v>43482</v>
      </c>
      <c r="B613" s="48">
        <v>19.399999999999999</v>
      </c>
      <c r="C613" s="48">
        <v>19.84</v>
      </c>
      <c r="D613" s="48">
        <v>19.399999999999999</v>
      </c>
      <c r="E613" s="48">
        <v>19.82</v>
      </c>
      <c r="F613" s="48">
        <v>312613</v>
      </c>
      <c r="G613" s="105" t="str">
        <f>IFERROR(VLOOKUP($A613,'HPI Partial'!$A$1:$F$347,2,FALSE),"-")</f>
        <v>-</v>
      </c>
      <c r="H613" s="105" t="str">
        <f>IFERROR(VLOOKUP($A613,'HPI Partial'!$A$1:$F$347,3,FALSE),"-")</f>
        <v>-</v>
      </c>
      <c r="I613" s="105" t="str">
        <f>IFERROR(VLOOKUP($A613,'HPI Partial'!$A$1:$F$347,4,FALSE),"-")</f>
        <v>-</v>
      </c>
      <c r="J613" s="105" t="str">
        <f>IFERROR(VLOOKUP($A613,'HPI Partial'!$A$1:$F$347,5,FALSE),"-")</f>
        <v>-</v>
      </c>
      <c r="K613" s="105" t="str">
        <f>IFERROR(VLOOKUP($A613,'HPI Partial'!$A$1:$F$347,6,FALSE),"-")</f>
        <v>-</v>
      </c>
    </row>
    <row r="614" spans="1:11" ht="15" customHeight="1" x14ac:dyDescent="0.2">
      <c r="A614" s="109">
        <v>43481</v>
      </c>
      <c r="B614" s="48">
        <v>19.489999999999998</v>
      </c>
      <c r="C614" s="48">
        <v>19.96</v>
      </c>
      <c r="D614" s="48">
        <v>19.399999999999999</v>
      </c>
      <c r="E614" s="48">
        <v>19.62</v>
      </c>
      <c r="F614" s="48">
        <v>216614</v>
      </c>
      <c r="G614" s="105" t="str">
        <f>IFERROR(VLOOKUP($A614,'HPI Partial'!$A$1:$F$347,2,FALSE),"-")</f>
        <v>-</v>
      </c>
      <c r="H614" s="105" t="str">
        <f>IFERROR(VLOOKUP($A614,'HPI Partial'!$A$1:$F$347,3,FALSE),"-")</f>
        <v>-</v>
      </c>
      <c r="I614" s="105" t="str">
        <f>IFERROR(VLOOKUP($A614,'HPI Partial'!$A$1:$F$347,4,FALSE),"-")</f>
        <v>-</v>
      </c>
      <c r="J614" s="105" t="str">
        <f>IFERROR(VLOOKUP($A614,'HPI Partial'!$A$1:$F$347,5,FALSE),"-")</f>
        <v>-</v>
      </c>
      <c r="K614" s="105" t="str">
        <f>IFERROR(VLOOKUP($A614,'HPI Partial'!$A$1:$F$347,6,FALSE),"-")</f>
        <v>-</v>
      </c>
    </row>
    <row r="615" spans="1:11" ht="15" customHeight="1" x14ac:dyDescent="0.2">
      <c r="A615" s="109">
        <v>43480</v>
      </c>
      <c r="B615" s="48">
        <v>19.63</v>
      </c>
      <c r="C615" s="48">
        <v>19.75</v>
      </c>
      <c r="D615" s="48">
        <v>19.420000000000002</v>
      </c>
      <c r="E615" s="48">
        <v>19.52</v>
      </c>
      <c r="F615" s="48">
        <v>197375</v>
      </c>
      <c r="G615" s="105" t="str">
        <f>IFERROR(VLOOKUP($A615,'HPI Partial'!$A$1:$F$347,2,FALSE),"-")</f>
        <v>-</v>
      </c>
      <c r="H615" s="105" t="str">
        <f>IFERROR(VLOOKUP($A615,'HPI Partial'!$A$1:$F$347,3,FALSE),"-")</f>
        <v>-</v>
      </c>
      <c r="I615" s="105" t="str">
        <f>IFERROR(VLOOKUP($A615,'HPI Partial'!$A$1:$F$347,4,FALSE),"-")</f>
        <v>-</v>
      </c>
      <c r="J615" s="105" t="str">
        <f>IFERROR(VLOOKUP($A615,'HPI Partial'!$A$1:$F$347,5,FALSE),"-")</f>
        <v>-</v>
      </c>
      <c r="K615" s="105" t="str">
        <f>IFERROR(VLOOKUP($A615,'HPI Partial'!$A$1:$F$347,6,FALSE),"-")</f>
        <v>-</v>
      </c>
    </row>
    <row r="616" spans="1:11" ht="15" customHeight="1" x14ac:dyDescent="0.2">
      <c r="A616" s="109">
        <v>43479</v>
      </c>
      <c r="B616" s="48">
        <v>19.36</v>
      </c>
      <c r="C616" s="48">
        <v>19.7</v>
      </c>
      <c r="D616" s="48">
        <v>19.260000000000002</v>
      </c>
      <c r="E616" s="48">
        <v>19.559999999999999</v>
      </c>
      <c r="F616" s="48">
        <v>283079</v>
      </c>
      <c r="G616" s="105" t="str">
        <f>IFERROR(VLOOKUP($A616,'HPI Partial'!$A$1:$F$347,2,FALSE),"-")</f>
        <v>-</v>
      </c>
      <c r="H616" s="105" t="str">
        <f>IFERROR(VLOOKUP($A616,'HPI Partial'!$A$1:$F$347,3,FALSE),"-")</f>
        <v>-</v>
      </c>
      <c r="I616" s="105" t="str">
        <f>IFERROR(VLOOKUP($A616,'HPI Partial'!$A$1:$F$347,4,FALSE),"-")</f>
        <v>-</v>
      </c>
      <c r="J616" s="105" t="str">
        <f>IFERROR(VLOOKUP($A616,'HPI Partial'!$A$1:$F$347,5,FALSE),"-")</f>
        <v>-</v>
      </c>
      <c r="K616" s="105" t="str">
        <f>IFERROR(VLOOKUP($A616,'HPI Partial'!$A$1:$F$347,6,FALSE),"-")</f>
        <v>-</v>
      </c>
    </row>
    <row r="617" spans="1:11" ht="15" customHeight="1" x14ac:dyDescent="0.2">
      <c r="A617" s="109">
        <v>43476</v>
      </c>
      <c r="B617" s="48">
        <v>19.350000000000001</v>
      </c>
      <c r="C617" s="48">
        <v>19.62</v>
      </c>
      <c r="D617" s="48">
        <v>19.27</v>
      </c>
      <c r="E617" s="48">
        <v>19.48</v>
      </c>
      <c r="F617" s="48">
        <v>286504</v>
      </c>
      <c r="G617" s="105" t="str">
        <f>IFERROR(VLOOKUP($A617,'HPI Partial'!$A$1:$F$347,2,FALSE),"-")</f>
        <v>-</v>
      </c>
      <c r="H617" s="105" t="str">
        <f>IFERROR(VLOOKUP($A617,'HPI Partial'!$A$1:$F$347,3,FALSE),"-")</f>
        <v>-</v>
      </c>
      <c r="I617" s="105" t="str">
        <f>IFERROR(VLOOKUP($A617,'HPI Partial'!$A$1:$F$347,4,FALSE),"-")</f>
        <v>-</v>
      </c>
      <c r="J617" s="105" t="str">
        <f>IFERROR(VLOOKUP($A617,'HPI Partial'!$A$1:$F$347,5,FALSE),"-")</f>
        <v>-</v>
      </c>
      <c r="K617" s="105" t="str">
        <f>IFERROR(VLOOKUP($A617,'HPI Partial'!$A$1:$F$347,6,FALSE),"-")</f>
        <v>-</v>
      </c>
    </row>
    <row r="618" spans="1:11" ht="15" customHeight="1" x14ac:dyDescent="0.2">
      <c r="A618" s="109">
        <v>43475</v>
      </c>
      <c r="B618" s="48">
        <v>19.399999999999999</v>
      </c>
      <c r="C618" s="48">
        <v>19.78</v>
      </c>
      <c r="D618" s="48">
        <v>19.309999999999999</v>
      </c>
      <c r="E618" s="48">
        <v>19.5</v>
      </c>
      <c r="F618" s="48">
        <v>302212</v>
      </c>
      <c r="G618" s="105" t="str">
        <f>IFERROR(VLOOKUP($A618,'HPI Partial'!$A$1:$F$347,2,FALSE),"-")</f>
        <v>-</v>
      </c>
      <c r="H618" s="105" t="str">
        <f>IFERROR(VLOOKUP($A618,'HPI Partial'!$A$1:$F$347,3,FALSE),"-")</f>
        <v>-</v>
      </c>
      <c r="I618" s="105" t="str">
        <f>IFERROR(VLOOKUP($A618,'HPI Partial'!$A$1:$F$347,4,FALSE),"-")</f>
        <v>-</v>
      </c>
      <c r="J618" s="105" t="str">
        <f>IFERROR(VLOOKUP($A618,'HPI Partial'!$A$1:$F$347,5,FALSE),"-")</f>
        <v>-</v>
      </c>
      <c r="K618" s="105" t="str">
        <f>IFERROR(VLOOKUP($A618,'HPI Partial'!$A$1:$F$347,6,FALSE),"-")</f>
        <v>-</v>
      </c>
    </row>
    <row r="619" spans="1:11" ht="15" customHeight="1" x14ac:dyDescent="0.2">
      <c r="A619" s="109">
        <v>43474</v>
      </c>
      <c r="B619" s="48">
        <v>20.059999999999999</v>
      </c>
      <c r="C619" s="48">
        <v>20.18</v>
      </c>
      <c r="D619" s="48">
        <v>19.48</v>
      </c>
      <c r="E619" s="48">
        <v>19.5</v>
      </c>
      <c r="F619" s="48">
        <v>311156</v>
      </c>
      <c r="G619" s="105" t="str">
        <f>IFERROR(VLOOKUP($A619,'HPI Partial'!$A$1:$F$347,2,FALSE),"-")</f>
        <v>-</v>
      </c>
      <c r="H619" s="105" t="str">
        <f>IFERROR(VLOOKUP($A619,'HPI Partial'!$A$1:$F$347,3,FALSE),"-")</f>
        <v>-</v>
      </c>
      <c r="I619" s="105" t="str">
        <f>IFERROR(VLOOKUP($A619,'HPI Partial'!$A$1:$F$347,4,FALSE),"-")</f>
        <v>-</v>
      </c>
      <c r="J619" s="105" t="str">
        <f>IFERROR(VLOOKUP($A619,'HPI Partial'!$A$1:$F$347,5,FALSE),"-")</f>
        <v>-</v>
      </c>
      <c r="K619" s="105" t="str">
        <f>IFERROR(VLOOKUP($A619,'HPI Partial'!$A$1:$F$347,6,FALSE),"-")</f>
        <v>-</v>
      </c>
    </row>
    <row r="620" spans="1:11" ht="15" customHeight="1" x14ac:dyDescent="0.2">
      <c r="A620" s="109">
        <v>43473</v>
      </c>
      <c r="B620" s="48">
        <v>19.829999999999998</v>
      </c>
      <c r="C620" s="48">
        <v>20.46</v>
      </c>
      <c r="D620" s="48">
        <v>19.71</v>
      </c>
      <c r="E620" s="48">
        <v>20</v>
      </c>
      <c r="F620" s="48">
        <v>997458</v>
      </c>
      <c r="G620" s="105" t="str">
        <f>IFERROR(VLOOKUP($A620,'HPI Partial'!$A$1:$F$347,2,FALSE),"-")</f>
        <v>-</v>
      </c>
      <c r="H620" s="105" t="str">
        <f>IFERROR(VLOOKUP($A620,'HPI Partial'!$A$1:$F$347,3,FALSE),"-")</f>
        <v>-</v>
      </c>
      <c r="I620" s="105" t="str">
        <f>IFERROR(VLOOKUP($A620,'HPI Partial'!$A$1:$F$347,4,FALSE),"-")</f>
        <v>-</v>
      </c>
      <c r="J620" s="105" t="str">
        <f>IFERROR(VLOOKUP($A620,'HPI Partial'!$A$1:$F$347,5,FALSE),"-")</f>
        <v>-</v>
      </c>
      <c r="K620" s="105" t="str">
        <f>IFERROR(VLOOKUP($A620,'HPI Partial'!$A$1:$F$347,6,FALSE),"-")</f>
        <v>-</v>
      </c>
    </row>
    <row r="621" spans="1:11" ht="15" customHeight="1" x14ac:dyDescent="0.2">
      <c r="A621" s="109">
        <v>43472</v>
      </c>
      <c r="B621" s="48">
        <v>19.579999999999998</v>
      </c>
      <c r="C621" s="48">
        <v>19.93</v>
      </c>
      <c r="D621" s="48">
        <v>19.309999999999999</v>
      </c>
      <c r="E621" s="48">
        <v>19.66</v>
      </c>
      <c r="F621" s="48">
        <v>891280</v>
      </c>
      <c r="G621" s="105" t="str">
        <f>IFERROR(VLOOKUP($A621,'HPI Partial'!$A$1:$F$347,2,FALSE),"-")</f>
        <v>-</v>
      </c>
      <c r="H621" s="105" t="str">
        <f>IFERROR(VLOOKUP($A621,'HPI Partial'!$A$1:$F$347,3,FALSE),"-")</f>
        <v>-</v>
      </c>
      <c r="I621" s="105" t="str">
        <f>IFERROR(VLOOKUP($A621,'HPI Partial'!$A$1:$F$347,4,FALSE),"-")</f>
        <v>-</v>
      </c>
      <c r="J621" s="105" t="str">
        <f>IFERROR(VLOOKUP($A621,'HPI Partial'!$A$1:$F$347,5,FALSE),"-")</f>
        <v>-</v>
      </c>
      <c r="K621" s="105" t="str">
        <f>IFERROR(VLOOKUP($A621,'HPI Partial'!$A$1:$F$347,6,FALSE),"-")</f>
        <v>-</v>
      </c>
    </row>
    <row r="622" spans="1:11" ht="15" customHeight="1" x14ac:dyDescent="0.2">
      <c r="A622" s="109">
        <v>43469</v>
      </c>
      <c r="B622" s="48">
        <v>18.829999999999998</v>
      </c>
      <c r="C622" s="48">
        <v>19.52</v>
      </c>
      <c r="D622" s="48">
        <v>18.809999999999999</v>
      </c>
      <c r="E622" s="48">
        <v>19.309999999999999</v>
      </c>
      <c r="F622" s="48">
        <v>303260</v>
      </c>
      <c r="G622" s="105" t="str">
        <f>IFERROR(VLOOKUP($A622,'HPI Partial'!$A$1:$F$347,2,FALSE),"-")</f>
        <v>-</v>
      </c>
      <c r="H622" s="105" t="str">
        <f>IFERROR(VLOOKUP($A622,'HPI Partial'!$A$1:$F$347,3,FALSE),"-")</f>
        <v>-</v>
      </c>
      <c r="I622" s="105" t="str">
        <f>IFERROR(VLOOKUP($A622,'HPI Partial'!$A$1:$F$347,4,FALSE),"-")</f>
        <v>-</v>
      </c>
      <c r="J622" s="105" t="str">
        <f>IFERROR(VLOOKUP($A622,'HPI Partial'!$A$1:$F$347,5,FALSE),"-")</f>
        <v>-</v>
      </c>
      <c r="K622" s="105" t="str">
        <f>IFERROR(VLOOKUP($A622,'HPI Partial'!$A$1:$F$347,6,FALSE),"-")</f>
        <v>-</v>
      </c>
    </row>
    <row r="623" spans="1:11" ht="15" customHeight="1" x14ac:dyDescent="0.2">
      <c r="A623" s="109">
        <v>43468</v>
      </c>
      <c r="B623" s="48">
        <v>18.71</v>
      </c>
      <c r="C623" s="48">
        <v>19.059999999999999</v>
      </c>
      <c r="D623" s="48">
        <v>18.46</v>
      </c>
      <c r="E623" s="48">
        <v>18.579999999999998</v>
      </c>
      <c r="F623" s="48">
        <v>481323</v>
      </c>
      <c r="G623" s="105" t="str">
        <f>IFERROR(VLOOKUP($A623,'HPI Partial'!$A$1:$F$347,2,FALSE),"-")</f>
        <v>-</v>
      </c>
      <c r="H623" s="105" t="str">
        <f>IFERROR(VLOOKUP($A623,'HPI Partial'!$A$1:$F$347,3,FALSE),"-")</f>
        <v>-</v>
      </c>
      <c r="I623" s="105" t="str">
        <f>IFERROR(VLOOKUP($A623,'HPI Partial'!$A$1:$F$347,4,FALSE),"-")</f>
        <v>-</v>
      </c>
      <c r="J623" s="105" t="str">
        <f>IFERROR(VLOOKUP($A623,'HPI Partial'!$A$1:$F$347,5,FALSE),"-")</f>
        <v>-</v>
      </c>
      <c r="K623" s="105" t="str">
        <f>IFERROR(VLOOKUP($A623,'HPI Partial'!$A$1:$F$347,6,FALSE),"-")</f>
        <v>-</v>
      </c>
    </row>
    <row r="624" spans="1:11" ht="15" customHeight="1" x14ac:dyDescent="0.2">
      <c r="A624" s="109">
        <v>43467</v>
      </c>
      <c r="B624" s="48">
        <v>18.53</v>
      </c>
      <c r="C624" s="48">
        <v>19</v>
      </c>
      <c r="D624" s="48">
        <v>18.420000000000002</v>
      </c>
      <c r="E624" s="48">
        <v>18.75</v>
      </c>
      <c r="F624" s="48">
        <v>568217</v>
      </c>
      <c r="G624" s="105" t="str">
        <f>IFERROR(VLOOKUP($A624,'HPI Partial'!$A$1:$F$347,2,FALSE),"-")</f>
        <v>-</v>
      </c>
      <c r="H624" s="105" t="str">
        <f>IFERROR(VLOOKUP($A624,'HPI Partial'!$A$1:$F$347,3,FALSE),"-")</f>
        <v>-</v>
      </c>
      <c r="I624" s="105" t="str">
        <f>IFERROR(VLOOKUP($A624,'HPI Partial'!$A$1:$F$347,4,FALSE),"-")</f>
        <v>-</v>
      </c>
      <c r="J624" s="105" t="str">
        <f>IFERROR(VLOOKUP($A624,'HPI Partial'!$A$1:$F$347,5,FALSE),"-")</f>
        <v>-</v>
      </c>
      <c r="K624" s="105" t="str">
        <f>IFERROR(VLOOKUP($A624,'HPI Partial'!$A$1:$F$347,6,FALSE),"-")</f>
        <v>-</v>
      </c>
    </row>
    <row r="625" spans="1:11" ht="15" customHeight="1" x14ac:dyDescent="0.2">
      <c r="A625" s="109">
        <v>43465</v>
      </c>
      <c r="B625" s="48">
        <v>18.690000000000001</v>
      </c>
      <c r="C625" s="48">
        <v>18.96</v>
      </c>
      <c r="D625" s="48">
        <v>18.260000000000002</v>
      </c>
      <c r="E625" s="48">
        <v>18.809999999999999</v>
      </c>
      <c r="F625" s="48">
        <v>380616</v>
      </c>
      <c r="G625" s="105" t="str">
        <f>IFERROR(VLOOKUP($A625,'HPI Partial'!$A$1:$F$347,2,FALSE),"-")</f>
        <v>-</v>
      </c>
      <c r="H625" s="105" t="str">
        <f>IFERROR(VLOOKUP($A625,'HPI Partial'!$A$1:$F$347,3,FALSE),"-")</f>
        <v>-</v>
      </c>
      <c r="I625" s="105" t="str">
        <f>IFERROR(VLOOKUP($A625,'HPI Partial'!$A$1:$F$347,4,FALSE),"-")</f>
        <v>-</v>
      </c>
      <c r="J625" s="105" t="str">
        <f>IFERROR(VLOOKUP($A625,'HPI Partial'!$A$1:$F$347,5,FALSE),"-")</f>
        <v>-</v>
      </c>
      <c r="K625" s="105" t="str">
        <f>IFERROR(VLOOKUP($A625,'HPI Partial'!$A$1:$F$347,6,FALSE),"-")</f>
        <v>-</v>
      </c>
    </row>
    <row r="626" spans="1:11" ht="15" customHeight="1" x14ac:dyDescent="0.2">
      <c r="A626" s="109">
        <v>43462</v>
      </c>
      <c r="B626" s="48">
        <v>18.399999999999999</v>
      </c>
      <c r="C626" s="48">
        <v>18.850000000000001</v>
      </c>
      <c r="D626" s="48">
        <v>18.09</v>
      </c>
      <c r="E626" s="48">
        <v>18.54</v>
      </c>
      <c r="F626" s="48">
        <v>392172</v>
      </c>
      <c r="G626" s="105" t="str">
        <f>IFERROR(VLOOKUP($A626,'HPI Partial'!$A$1:$F$347,2,FALSE),"-")</f>
        <v>-</v>
      </c>
      <c r="H626" s="105" t="str">
        <f>IFERROR(VLOOKUP($A626,'HPI Partial'!$A$1:$F$347,3,FALSE),"-")</f>
        <v>-</v>
      </c>
      <c r="I626" s="105" t="str">
        <f>IFERROR(VLOOKUP($A626,'HPI Partial'!$A$1:$F$347,4,FALSE),"-")</f>
        <v>-</v>
      </c>
      <c r="J626" s="105" t="str">
        <f>IFERROR(VLOOKUP($A626,'HPI Partial'!$A$1:$F$347,5,FALSE),"-")</f>
        <v>-</v>
      </c>
      <c r="K626" s="105" t="str">
        <f>IFERROR(VLOOKUP($A626,'HPI Partial'!$A$1:$F$347,6,FALSE),"-")</f>
        <v>-</v>
      </c>
    </row>
    <row r="627" spans="1:11" ht="15" customHeight="1" x14ac:dyDescent="0.2">
      <c r="A627" s="109">
        <v>43461</v>
      </c>
      <c r="B627" s="48">
        <v>18.29</v>
      </c>
      <c r="C627" s="48">
        <v>18.420000000000002</v>
      </c>
      <c r="D627" s="48">
        <v>17.79</v>
      </c>
      <c r="E627" s="48">
        <v>18.37</v>
      </c>
      <c r="F627" s="48">
        <v>554217</v>
      </c>
      <c r="G627" s="105" t="str">
        <f>IFERROR(VLOOKUP($A627,'HPI Partial'!$A$1:$F$347,2,FALSE),"-")</f>
        <v>-</v>
      </c>
      <c r="H627" s="105" t="str">
        <f>IFERROR(VLOOKUP($A627,'HPI Partial'!$A$1:$F$347,3,FALSE),"-")</f>
        <v>-</v>
      </c>
      <c r="I627" s="105" t="str">
        <f>IFERROR(VLOOKUP($A627,'HPI Partial'!$A$1:$F$347,4,FALSE),"-")</f>
        <v>-</v>
      </c>
      <c r="J627" s="105" t="str">
        <f>IFERROR(VLOOKUP($A627,'HPI Partial'!$A$1:$F$347,5,FALSE),"-")</f>
        <v>-</v>
      </c>
      <c r="K627" s="105" t="str">
        <f>IFERROR(VLOOKUP($A627,'HPI Partial'!$A$1:$F$347,6,FALSE),"-")</f>
        <v>-</v>
      </c>
    </row>
    <row r="628" spans="1:11" ht="15" customHeight="1" x14ac:dyDescent="0.2">
      <c r="A628" s="109">
        <v>43460</v>
      </c>
      <c r="B628" s="48">
        <v>17.88</v>
      </c>
      <c r="C628" s="48">
        <v>18.54</v>
      </c>
      <c r="D628" s="48">
        <v>17.55</v>
      </c>
      <c r="E628" s="48">
        <v>18.489999999999998</v>
      </c>
      <c r="F628" s="48">
        <v>570539</v>
      </c>
      <c r="G628" s="105" t="str">
        <f>IFERROR(VLOOKUP($A628,'HPI Partial'!$A$1:$F$347,2,FALSE),"-")</f>
        <v>-</v>
      </c>
      <c r="H628" s="105" t="str">
        <f>IFERROR(VLOOKUP($A628,'HPI Partial'!$A$1:$F$347,3,FALSE),"-")</f>
        <v>-</v>
      </c>
      <c r="I628" s="105" t="str">
        <f>IFERROR(VLOOKUP($A628,'HPI Partial'!$A$1:$F$347,4,FALSE),"-")</f>
        <v>-</v>
      </c>
      <c r="J628" s="105" t="str">
        <f>IFERROR(VLOOKUP($A628,'HPI Partial'!$A$1:$F$347,5,FALSE),"-")</f>
        <v>-</v>
      </c>
      <c r="K628" s="105" t="str">
        <f>IFERROR(VLOOKUP($A628,'HPI Partial'!$A$1:$F$347,6,FALSE),"-")</f>
        <v>-</v>
      </c>
    </row>
    <row r="629" spans="1:11" ht="15" customHeight="1" x14ac:dyDescent="0.2">
      <c r="A629" s="109">
        <v>43458</v>
      </c>
      <c r="B629" s="48">
        <v>17.8</v>
      </c>
      <c r="C629" s="48">
        <v>17.98</v>
      </c>
      <c r="D629" s="48">
        <v>17.703600000000002</v>
      </c>
      <c r="E629" s="48">
        <v>17.78</v>
      </c>
      <c r="F629" s="48">
        <v>249650</v>
      </c>
      <c r="G629" s="105" t="str">
        <f>IFERROR(VLOOKUP($A629,'HPI Partial'!$A$1:$F$347,2,FALSE),"-")</f>
        <v>-</v>
      </c>
      <c r="H629" s="105" t="str">
        <f>IFERROR(VLOOKUP($A629,'HPI Partial'!$A$1:$F$347,3,FALSE),"-")</f>
        <v>-</v>
      </c>
      <c r="I629" s="105" t="str">
        <f>IFERROR(VLOOKUP($A629,'HPI Partial'!$A$1:$F$347,4,FALSE),"-")</f>
        <v>-</v>
      </c>
      <c r="J629" s="105" t="str">
        <f>IFERROR(VLOOKUP($A629,'HPI Partial'!$A$1:$F$347,5,FALSE),"-")</f>
        <v>-</v>
      </c>
      <c r="K629" s="105" t="str">
        <f>IFERROR(VLOOKUP($A629,'HPI Partial'!$A$1:$F$347,6,FALSE),"-")</f>
        <v>-</v>
      </c>
    </row>
    <row r="630" spans="1:11" ht="15" customHeight="1" x14ac:dyDescent="0.2">
      <c r="A630" s="109">
        <v>43455</v>
      </c>
      <c r="B630" s="48">
        <v>18.149999999999999</v>
      </c>
      <c r="C630" s="48">
        <v>18.399999999999999</v>
      </c>
      <c r="D630" s="48">
        <v>17.8</v>
      </c>
      <c r="E630" s="48">
        <v>17.86</v>
      </c>
      <c r="F630" s="48">
        <v>728722</v>
      </c>
      <c r="G630" s="105" t="str">
        <f>IFERROR(VLOOKUP($A630,'HPI Partial'!$A$1:$F$347,2,FALSE),"-")</f>
        <v>-</v>
      </c>
      <c r="H630" s="105" t="str">
        <f>IFERROR(VLOOKUP($A630,'HPI Partial'!$A$1:$F$347,3,FALSE),"-")</f>
        <v>-</v>
      </c>
      <c r="I630" s="105" t="str">
        <f>IFERROR(VLOOKUP($A630,'HPI Partial'!$A$1:$F$347,4,FALSE),"-")</f>
        <v>-</v>
      </c>
      <c r="J630" s="105" t="str">
        <f>IFERROR(VLOOKUP($A630,'HPI Partial'!$A$1:$F$347,5,FALSE),"-")</f>
        <v>-</v>
      </c>
      <c r="K630" s="105" t="str">
        <f>IFERROR(VLOOKUP($A630,'HPI Partial'!$A$1:$F$347,6,FALSE),"-")</f>
        <v>-</v>
      </c>
    </row>
    <row r="631" spans="1:11" ht="15" customHeight="1" x14ac:dyDescent="0.2">
      <c r="A631" s="109">
        <v>43454</v>
      </c>
      <c r="B631" s="48">
        <v>18.62</v>
      </c>
      <c r="C631" s="48">
        <v>18.829999999999998</v>
      </c>
      <c r="D631" s="48">
        <v>18.07</v>
      </c>
      <c r="E631" s="48">
        <v>18.190000000000001</v>
      </c>
      <c r="F631" s="48">
        <v>456666</v>
      </c>
      <c r="G631" s="105" t="str">
        <f>IFERROR(VLOOKUP($A631,'HPI Partial'!$A$1:$F$347,2,FALSE),"-")</f>
        <v>-</v>
      </c>
      <c r="H631" s="105" t="str">
        <f>IFERROR(VLOOKUP($A631,'HPI Partial'!$A$1:$F$347,3,FALSE),"-")</f>
        <v>-</v>
      </c>
      <c r="I631" s="105" t="str">
        <f>IFERROR(VLOOKUP($A631,'HPI Partial'!$A$1:$F$347,4,FALSE),"-")</f>
        <v>-</v>
      </c>
      <c r="J631" s="105" t="str">
        <f>IFERROR(VLOOKUP($A631,'HPI Partial'!$A$1:$F$347,5,FALSE),"-")</f>
        <v>-</v>
      </c>
      <c r="K631" s="105" t="str">
        <f>IFERROR(VLOOKUP($A631,'HPI Partial'!$A$1:$F$347,6,FALSE),"-")</f>
        <v>-</v>
      </c>
    </row>
    <row r="632" spans="1:11" ht="15" customHeight="1" x14ac:dyDescent="0.2">
      <c r="A632" s="109">
        <v>43453</v>
      </c>
      <c r="B632" s="48">
        <v>18.95</v>
      </c>
      <c r="C632" s="48">
        <v>19.045400000000001</v>
      </c>
      <c r="D632" s="48">
        <v>18.47</v>
      </c>
      <c r="E632" s="48">
        <v>18.739999999999998</v>
      </c>
      <c r="F632" s="48">
        <v>501188</v>
      </c>
      <c r="G632" s="105" t="str">
        <f>IFERROR(VLOOKUP($A632,'HPI Partial'!$A$1:$F$347,2,FALSE),"-")</f>
        <v>-</v>
      </c>
      <c r="H632" s="105" t="str">
        <f>IFERROR(VLOOKUP($A632,'HPI Partial'!$A$1:$F$347,3,FALSE),"-")</f>
        <v>-</v>
      </c>
      <c r="I632" s="105" t="str">
        <f>IFERROR(VLOOKUP($A632,'HPI Partial'!$A$1:$F$347,4,FALSE),"-")</f>
        <v>-</v>
      </c>
      <c r="J632" s="105" t="str">
        <f>IFERROR(VLOOKUP($A632,'HPI Partial'!$A$1:$F$347,5,FALSE),"-")</f>
        <v>-</v>
      </c>
      <c r="K632" s="105" t="str">
        <f>IFERROR(VLOOKUP($A632,'HPI Partial'!$A$1:$F$347,6,FALSE),"-")</f>
        <v>-</v>
      </c>
    </row>
    <row r="633" spans="1:11" ht="15" customHeight="1" x14ac:dyDescent="0.2">
      <c r="A633" s="109">
        <v>43452</v>
      </c>
      <c r="B633" s="48">
        <v>19.22</v>
      </c>
      <c r="C633" s="48">
        <v>19.43</v>
      </c>
      <c r="D633" s="48">
        <v>18.87</v>
      </c>
      <c r="E633" s="48">
        <v>19</v>
      </c>
      <c r="F633" s="48">
        <v>503084</v>
      </c>
      <c r="G633" s="105" t="str">
        <f>IFERROR(VLOOKUP($A633,'HPI Partial'!$A$1:$F$347,2,FALSE),"-")</f>
        <v>-</v>
      </c>
      <c r="H633" s="105" t="str">
        <f>IFERROR(VLOOKUP($A633,'HPI Partial'!$A$1:$F$347,3,FALSE),"-")</f>
        <v>-</v>
      </c>
      <c r="I633" s="105" t="str">
        <f>IFERROR(VLOOKUP($A633,'HPI Partial'!$A$1:$F$347,4,FALSE),"-")</f>
        <v>-</v>
      </c>
      <c r="J633" s="105" t="str">
        <f>IFERROR(VLOOKUP($A633,'HPI Partial'!$A$1:$F$347,5,FALSE),"-")</f>
        <v>-</v>
      </c>
      <c r="K633" s="105" t="str">
        <f>IFERROR(VLOOKUP($A633,'HPI Partial'!$A$1:$F$347,6,FALSE),"-")</f>
        <v>-</v>
      </c>
    </row>
    <row r="634" spans="1:11" ht="15" customHeight="1" x14ac:dyDescent="0.2">
      <c r="A634" s="109">
        <v>43451</v>
      </c>
      <c r="B634" s="48">
        <v>19.41</v>
      </c>
      <c r="C634" s="48">
        <v>19.73</v>
      </c>
      <c r="D634" s="48">
        <v>19.100000000000001</v>
      </c>
      <c r="E634" s="48">
        <v>19.12</v>
      </c>
      <c r="F634" s="48">
        <v>547746</v>
      </c>
      <c r="G634" s="105" t="str">
        <f>IFERROR(VLOOKUP($A634,'HPI Partial'!$A$1:$F$347,2,FALSE),"-")</f>
        <v>-</v>
      </c>
      <c r="H634" s="105" t="str">
        <f>IFERROR(VLOOKUP($A634,'HPI Partial'!$A$1:$F$347,3,FALSE),"-")</f>
        <v>-</v>
      </c>
      <c r="I634" s="105" t="str">
        <f>IFERROR(VLOOKUP($A634,'HPI Partial'!$A$1:$F$347,4,FALSE),"-")</f>
        <v>-</v>
      </c>
      <c r="J634" s="105" t="str">
        <f>IFERROR(VLOOKUP($A634,'HPI Partial'!$A$1:$F$347,5,FALSE),"-")</f>
        <v>-</v>
      </c>
      <c r="K634" s="105" t="str">
        <f>IFERROR(VLOOKUP($A634,'HPI Partial'!$A$1:$F$347,6,FALSE),"-")</f>
        <v>-</v>
      </c>
    </row>
    <row r="635" spans="1:11" ht="15" customHeight="1" x14ac:dyDescent="0.2">
      <c r="A635" s="109">
        <v>43448</v>
      </c>
      <c r="B635" s="48">
        <v>19.21</v>
      </c>
      <c r="C635" s="48">
        <v>19.78</v>
      </c>
      <c r="D635" s="48">
        <v>19.21</v>
      </c>
      <c r="E635" s="48">
        <v>19.48</v>
      </c>
      <c r="F635" s="48">
        <v>383078</v>
      </c>
      <c r="G635" s="105" t="str">
        <f>IFERROR(VLOOKUP($A635,'HPI Partial'!$A$1:$F$347,2,FALSE),"-")</f>
        <v>-</v>
      </c>
      <c r="H635" s="105" t="str">
        <f>IFERROR(VLOOKUP($A635,'HPI Partial'!$A$1:$F$347,3,FALSE),"-")</f>
        <v>-</v>
      </c>
      <c r="I635" s="105" t="str">
        <f>IFERROR(VLOOKUP($A635,'HPI Partial'!$A$1:$F$347,4,FALSE),"-")</f>
        <v>-</v>
      </c>
      <c r="J635" s="105" t="str">
        <f>IFERROR(VLOOKUP($A635,'HPI Partial'!$A$1:$F$347,5,FALSE),"-")</f>
        <v>-</v>
      </c>
      <c r="K635" s="105" t="str">
        <f>IFERROR(VLOOKUP($A635,'HPI Partial'!$A$1:$F$347,6,FALSE),"-")</f>
        <v>-</v>
      </c>
    </row>
    <row r="636" spans="1:11" ht="15" customHeight="1" x14ac:dyDescent="0.2">
      <c r="A636" s="109">
        <v>43447</v>
      </c>
      <c r="B636" s="48">
        <v>19.559999999999999</v>
      </c>
      <c r="C636" s="48">
        <v>19.600000000000001</v>
      </c>
      <c r="D636" s="48">
        <v>19.170000000000002</v>
      </c>
      <c r="E636" s="48">
        <v>19.37</v>
      </c>
      <c r="F636" s="48">
        <v>365384</v>
      </c>
      <c r="G636" s="105" t="str">
        <f>IFERROR(VLOOKUP($A636,'HPI Partial'!$A$1:$F$347,2,FALSE),"-")</f>
        <v>-</v>
      </c>
      <c r="H636" s="105" t="str">
        <f>IFERROR(VLOOKUP($A636,'HPI Partial'!$A$1:$F$347,3,FALSE),"-")</f>
        <v>-</v>
      </c>
      <c r="I636" s="105" t="str">
        <f>IFERROR(VLOOKUP($A636,'HPI Partial'!$A$1:$F$347,4,FALSE),"-")</f>
        <v>-</v>
      </c>
      <c r="J636" s="105" t="str">
        <f>IFERROR(VLOOKUP($A636,'HPI Partial'!$A$1:$F$347,5,FALSE),"-")</f>
        <v>-</v>
      </c>
      <c r="K636" s="105" t="str">
        <f>IFERROR(VLOOKUP($A636,'HPI Partial'!$A$1:$F$347,6,FALSE),"-")</f>
        <v>-</v>
      </c>
    </row>
    <row r="637" spans="1:11" ht="15" customHeight="1" x14ac:dyDescent="0.2">
      <c r="A637" s="109">
        <v>43446</v>
      </c>
      <c r="B637" s="48">
        <v>19.309999999999999</v>
      </c>
      <c r="C637" s="48">
        <v>19.91</v>
      </c>
      <c r="D637" s="48">
        <v>19.25</v>
      </c>
      <c r="E637" s="48">
        <v>19.54</v>
      </c>
      <c r="F637" s="48">
        <v>652528</v>
      </c>
      <c r="G637" s="105" t="str">
        <f>IFERROR(VLOOKUP($A637,'HPI Partial'!$A$1:$F$347,2,FALSE),"-")</f>
        <v>-</v>
      </c>
      <c r="H637" s="105" t="str">
        <f>IFERROR(VLOOKUP($A637,'HPI Partial'!$A$1:$F$347,3,FALSE),"-")</f>
        <v>-</v>
      </c>
      <c r="I637" s="105" t="str">
        <f>IFERROR(VLOOKUP($A637,'HPI Partial'!$A$1:$F$347,4,FALSE),"-")</f>
        <v>-</v>
      </c>
      <c r="J637" s="105" t="str">
        <f>IFERROR(VLOOKUP($A637,'HPI Partial'!$A$1:$F$347,5,FALSE),"-")</f>
        <v>-</v>
      </c>
      <c r="K637" s="105" t="str">
        <f>IFERROR(VLOOKUP($A637,'HPI Partial'!$A$1:$F$347,6,FALSE),"-")</f>
        <v>-</v>
      </c>
    </row>
    <row r="638" spans="1:11" ht="15" customHeight="1" x14ac:dyDescent="0.2">
      <c r="A638" s="109">
        <v>43445</v>
      </c>
      <c r="B638" s="48">
        <v>18.72</v>
      </c>
      <c r="C638" s="48">
        <v>19.350000000000001</v>
      </c>
      <c r="D638" s="48">
        <v>18.59</v>
      </c>
      <c r="E638" s="48">
        <v>19.100000000000001</v>
      </c>
      <c r="F638" s="48">
        <v>672393</v>
      </c>
      <c r="G638" s="105" t="str">
        <f>IFERROR(VLOOKUP($A638,'HPI Partial'!$A$1:$F$347,2,FALSE),"-")</f>
        <v>-</v>
      </c>
      <c r="H638" s="105" t="str">
        <f>IFERROR(VLOOKUP($A638,'HPI Partial'!$A$1:$F$347,3,FALSE),"-")</f>
        <v>-</v>
      </c>
      <c r="I638" s="105" t="str">
        <f>IFERROR(VLOOKUP($A638,'HPI Partial'!$A$1:$F$347,4,FALSE),"-")</f>
        <v>-</v>
      </c>
      <c r="J638" s="105" t="str">
        <f>IFERROR(VLOOKUP($A638,'HPI Partial'!$A$1:$F$347,5,FALSE),"-")</f>
        <v>-</v>
      </c>
      <c r="K638" s="105" t="str">
        <f>IFERROR(VLOOKUP($A638,'HPI Partial'!$A$1:$F$347,6,FALSE),"-")</f>
        <v>-</v>
      </c>
    </row>
    <row r="639" spans="1:11" ht="15" customHeight="1" x14ac:dyDescent="0.2">
      <c r="A639" s="109">
        <v>43444</v>
      </c>
      <c r="B639" s="48">
        <v>18.5</v>
      </c>
      <c r="C639" s="48">
        <v>18.690000000000001</v>
      </c>
      <c r="D639" s="48">
        <v>18.004999999999999</v>
      </c>
      <c r="E639" s="48">
        <v>18.440000000000001</v>
      </c>
      <c r="F639" s="48">
        <v>508845</v>
      </c>
      <c r="G639" s="105" t="str">
        <f>IFERROR(VLOOKUP($A639,'HPI Partial'!$A$1:$F$347,2,FALSE),"-")</f>
        <v>-</v>
      </c>
      <c r="H639" s="105" t="str">
        <f>IFERROR(VLOOKUP($A639,'HPI Partial'!$A$1:$F$347,3,FALSE),"-")</f>
        <v>-</v>
      </c>
      <c r="I639" s="105" t="str">
        <f>IFERROR(VLOOKUP($A639,'HPI Partial'!$A$1:$F$347,4,FALSE),"-")</f>
        <v>-</v>
      </c>
      <c r="J639" s="105" t="str">
        <f>IFERROR(VLOOKUP($A639,'HPI Partial'!$A$1:$F$347,5,FALSE),"-")</f>
        <v>-</v>
      </c>
      <c r="K639" s="105" t="str">
        <f>IFERROR(VLOOKUP($A639,'HPI Partial'!$A$1:$F$347,6,FALSE),"-")</f>
        <v>-</v>
      </c>
    </row>
    <row r="640" spans="1:11" ht="15" customHeight="1" x14ac:dyDescent="0.2">
      <c r="A640" s="109">
        <v>43441</v>
      </c>
      <c r="B640" s="48">
        <v>18.690000000000001</v>
      </c>
      <c r="C640" s="48">
        <v>19.079999999999998</v>
      </c>
      <c r="D640" s="48">
        <v>18.510000000000002</v>
      </c>
      <c r="E640" s="48">
        <v>18.53</v>
      </c>
      <c r="F640" s="48">
        <v>564105</v>
      </c>
      <c r="G640" s="105" t="str">
        <f>IFERROR(VLOOKUP($A640,'HPI Partial'!$A$1:$F$347,2,FALSE),"-")</f>
        <v>-</v>
      </c>
      <c r="H640" s="105" t="str">
        <f>IFERROR(VLOOKUP($A640,'HPI Partial'!$A$1:$F$347,3,FALSE),"-")</f>
        <v>-</v>
      </c>
      <c r="I640" s="105" t="str">
        <f>IFERROR(VLOOKUP($A640,'HPI Partial'!$A$1:$F$347,4,FALSE),"-")</f>
        <v>-</v>
      </c>
      <c r="J640" s="105" t="str">
        <f>IFERROR(VLOOKUP($A640,'HPI Partial'!$A$1:$F$347,5,FALSE),"-")</f>
        <v>-</v>
      </c>
      <c r="K640" s="105" t="str">
        <f>IFERROR(VLOOKUP($A640,'HPI Partial'!$A$1:$F$347,6,FALSE),"-")</f>
        <v>-</v>
      </c>
    </row>
    <row r="641" spans="1:11" ht="15" customHeight="1" x14ac:dyDescent="0.2">
      <c r="A641" s="109">
        <v>43440</v>
      </c>
      <c r="B641" s="48">
        <v>18.28</v>
      </c>
      <c r="C641" s="48">
        <v>18.739999999999998</v>
      </c>
      <c r="D641" s="48">
        <v>18.18</v>
      </c>
      <c r="E641" s="48">
        <v>18.71</v>
      </c>
      <c r="F641" s="48">
        <v>833266</v>
      </c>
      <c r="G641" s="105" t="str">
        <f>IFERROR(VLOOKUP($A641,'HPI Partial'!$A$1:$F$347,2,FALSE),"-")</f>
        <v>-</v>
      </c>
      <c r="H641" s="105" t="str">
        <f>IFERROR(VLOOKUP($A641,'HPI Partial'!$A$1:$F$347,3,FALSE),"-")</f>
        <v>-</v>
      </c>
      <c r="I641" s="105" t="str">
        <f>IFERROR(VLOOKUP($A641,'HPI Partial'!$A$1:$F$347,4,FALSE),"-")</f>
        <v>-</v>
      </c>
      <c r="J641" s="105" t="str">
        <f>IFERROR(VLOOKUP($A641,'HPI Partial'!$A$1:$F$347,5,FALSE),"-")</f>
        <v>-</v>
      </c>
      <c r="K641" s="105" t="str">
        <f>IFERROR(VLOOKUP($A641,'HPI Partial'!$A$1:$F$347,6,FALSE),"-")</f>
        <v>-</v>
      </c>
    </row>
    <row r="642" spans="1:11" ht="15" customHeight="1" x14ac:dyDescent="0.2">
      <c r="A642" s="109">
        <v>43438</v>
      </c>
      <c r="B642" s="48">
        <v>18.68</v>
      </c>
      <c r="C642" s="48">
        <v>19.100000000000001</v>
      </c>
      <c r="D642" s="48">
        <v>18.45</v>
      </c>
      <c r="E642" s="48">
        <v>18.510000000000002</v>
      </c>
      <c r="F642" s="48">
        <v>513529</v>
      </c>
      <c r="G642" s="105" t="str">
        <f>IFERROR(VLOOKUP($A642,'HPI Partial'!$A$1:$F$347,2,FALSE),"-")</f>
        <v>-</v>
      </c>
      <c r="H642" s="105" t="str">
        <f>IFERROR(VLOOKUP($A642,'HPI Partial'!$A$1:$F$347,3,FALSE),"-")</f>
        <v>-</v>
      </c>
      <c r="I642" s="105" t="str">
        <f>IFERROR(VLOOKUP($A642,'HPI Partial'!$A$1:$F$347,4,FALSE),"-")</f>
        <v>-</v>
      </c>
      <c r="J642" s="105" t="str">
        <f>IFERROR(VLOOKUP($A642,'HPI Partial'!$A$1:$F$347,5,FALSE),"-")</f>
        <v>-</v>
      </c>
      <c r="K642" s="105" t="str">
        <f>IFERROR(VLOOKUP($A642,'HPI Partial'!$A$1:$F$347,6,FALSE),"-")</f>
        <v>-</v>
      </c>
    </row>
    <row r="643" spans="1:11" ht="15" customHeight="1" x14ac:dyDescent="0.2">
      <c r="A643" s="109">
        <v>43437</v>
      </c>
      <c r="B643" s="48">
        <v>18.559999999999999</v>
      </c>
      <c r="C643" s="48">
        <v>19.059999999999999</v>
      </c>
      <c r="D643" s="48">
        <v>18.260000000000002</v>
      </c>
      <c r="E643" s="48">
        <v>18.690000000000001</v>
      </c>
      <c r="F643" s="48">
        <v>623419</v>
      </c>
      <c r="G643" s="105" t="str">
        <f>IFERROR(VLOOKUP($A643,'HPI Partial'!$A$1:$F$347,2,FALSE),"-")</f>
        <v>-</v>
      </c>
      <c r="H643" s="105" t="str">
        <f>IFERROR(VLOOKUP($A643,'HPI Partial'!$A$1:$F$347,3,FALSE),"-")</f>
        <v>-</v>
      </c>
      <c r="I643" s="105" t="str">
        <f>IFERROR(VLOOKUP($A643,'HPI Partial'!$A$1:$F$347,4,FALSE),"-")</f>
        <v>-</v>
      </c>
      <c r="J643" s="105" t="str">
        <f>IFERROR(VLOOKUP($A643,'HPI Partial'!$A$1:$F$347,5,FALSE),"-")</f>
        <v>-</v>
      </c>
      <c r="K643" s="105" t="str">
        <f>IFERROR(VLOOKUP($A643,'HPI Partial'!$A$1:$F$347,6,FALSE),"-")</f>
        <v>-</v>
      </c>
    </row>
    <row r="644" spans="1:11" ht="15" customHeight="1" x14ac:dyDescent="0.2">
      <c r="A644" s="109">
        <v>43434</v>
      </c>
      <c r="B644" s="48">
        <v>18.809999999999999</v>
      </c>
      <c r="C644" s="48">
        <v>18.93</v>
      </c>
      <c r="D644" s="48">
        <v>18.13</v>
      </c>
      <c r="E644" s="48">
        <v>18.559999999999999</v>
      </c>
      <c r="F644" s="48">
        <v>768440</v>
      </c>
      <c r="G644" s="105" t="str">
        <f>IFERROR(VLOOKUP($A644,'HPI Partial'!$A$1:$F$347,2,FALSE),"-")</f>
        <v>-</v>
      </c>
      <c r="H644" s="105" t="str">
        <f>IFERROR(VLOOKUP($A644,'HPI Partial'!$A$1:$F$347,3,FALSE),"-")</f>
        <v>-</v>
      </c>
      <c r="I644" s="105" t="str">
        <f>IFERROR(VLOOKUP($A644,'HPI Partial'!$A$1:$F$347,4,FALSE),"-")</f>
        <v>-</v>
      </c>
      <c r="J644" s="105" t="str">
        <f>IFERROR(VLOOKUP($A644,'HPI Partial'!$A$1:$F$347,5,FALSE),"-")</f>
        <v>-</v>
      </c>
      <c r="K644" s="105" t="str">
        <f>IFERROR(VLOOKUP($A644,'HPI Partial'!$A$1:$F$347,6,FALSE),"-")</f>
        <v>-</v>
      </c>
    </row>
    <row r="645" spans="1:11" ht="15" customHeight="1" x14ac:dyDescent="0.2">
      <c r="A645" s="109">
        <v>43433</v>
      </c>
      <c r="B645" s="48">
        <v>19.45</v>
      </c>
      <c r="C645" s="48">
        <v>19.5412</v>
      </c>
      <c r="D645" s="48">
        <v>18.989999999999998</v>
      </c>
      <c r="E645" s="48">
        <v>19.03</v>
      </c>
      <c r="F645" s="48">
        <v>279349</v>
      </c>
      <c r="G645" s="105" t="str">
        <f>IFERROR(VLOOKUP($A645,'HPI Partial'!$A$1:$F$347,2,FALSE),"-")</f>
        <v>-</v>
      </c>
      <c r="H645" s="105" t="str">
        <f>IFERROR(VLOOKUP($A645,'HPI Partial'!$A$1:$F$347,3,FALSE),"-")</f>
        <v>-</v>
      </c>
      <c r="I645" s="105" t="str">
        <f>IFERROR(VLOOKUP($A645,'HPI Partial'!$A$1:$F$347,4,FALSE),"-")</f>
        <v>-</v>
      </c>
      <c r="J645" s="105" t="str">
        <f>IFERROR(VLOOKUP($A645,'HPI Partial'!$A$1:$F$347,5,FALSE),"-")</f>
        <v>-</v>
      </c>
      <c r="K645" s="105" t="str">
        <f>IFERROR(VLOOKUP($A645,'HPI Partial'!$A$1:$F$347,6,FALSE),"-")</f>
        <v>-</v>
      </c>
    </row>
    <row r="646" spans="1:11" ht="15" customHeight="1" x14ac:dyDescent="0.2">
      <c r="A646" s="109">
        <v>43432</v>
      </c>
      <c r="B646" s="48">
        <v>19.3</v>
      </c>
      <c r="C646" s="48">
        <v>19.59</v>
      </c>
      <c r="D646" s="48">
        <v>19.0182</v>
      </c>
      <c r="E646" s="48">
        <v>19.579999999999998</v>
      </c>
      <c r="F646" s="48">
        <v>754271</v>
      </c>
      <c r="G646" s="105" t="str">
        <f>IFERROR(VLOOKUP($A646,'HPI Partial'!$A$1:$F$347,2,FALSE),"-")</f>
        <v>-</v>
      </c>
      <c r="H646" s="105" t="str">
        <f>IFERROR(VLOOKUP($A646,'HPI Partial'!$A$1:$F$347,3,FALSE),"-")</f>
        <v>-</v>
      </c>
      <c r="I646" s="105" t="str">
        <f>IFERROR(VLOOKUP($A646,'HPI Partial'!$A$1:$F$347,4,FALSE),"-")</f>
        <v>-</v>
      </c>
      <c r="J646" s="105" t="str">
        <f>IFERROR(VLOOKUP($A646,'HPI Partial'!$A$1:$F$347,5,FALSE),"-")</f>
        <v>-</v>
      </c>
      <c r="K646" s="105" t="str">
        <f>IFERROR(VLOOKUP($A646,'HPI Partial'!$A$1:$F$347,6,FALSE),"-")</f>
        <v>-</v>
      </c>
    </row>
    <row r="647" spans="1:11" ht="15" customHeight="1" x14ac:dyDescent="0.2">
      <c r="A647" s="109">
        <v>43431</v>
      </c>
      <c r="B647" s="48">
        <v>18.96</v>
      </c>
      <c r="C647" s="48">
        <v>19.18</v>
      </c>
      <c r="D647" s="48">
        <v>18.64</v>
      </c>
      <c r="E647" s="48">
        <v>19.13</v>
      </c>
      <c r="F647" s="48">
        <v>600932</v>
      </c>
      <c r="G647" s="105" t="str">
        <f>IFERROR(VLOOKUP($A647,'HPI Partial'!$A$1:$F$347,2,FALSE),"-")</f>
        <v>-</v>
      </c>
      <c r="H647" s="105" t="str">
        <f>IFERROR(VLOOKUP($A647,'HPI Partial'!$A$1:$F$347,3,FALSE),"-")</f>
        <v>-</v>
      </c>
      <c r="I647" s="105" t="str">
        <f>IFERROR(VLOOKUP($A647,'HPI Partial'!$A$1:$F$347,4,FALSE),"-")</f>
        <v>-</v>
      </c>
      <c r="J647" s="105" t="str">
        <f>IFERROR(VLOOKUP($A647,'HPI Partial'!$A$1:$F$347,5,FALSE),"-")</f>
        <v>-</v>
      </c>
      <c r="K647" s="105" t="str">
        <f>IFERROR(VLOOKUP($A647,'HPI Partial'!$A$1:$F$347,6,FALSE),"-")</f>
        <v>-</v>
      </c>
    </row>
    <row r="648" spans="1:11" ht="15" customHeight="1" x14ac:dyDescent="0.2">
      <c r="A648" s="109">
        <v>43430</v>
      </c>
      <c r="B648" s="48">
        <v>19.02</v>
      </c>
      <c r="C648" s="48">
        <v>19.14</v>
      </c>
      <c r="D648" s="48">
        <v>18.649999999999999</v>
      </c>
      <c r="E648" s="48">
        <v>19.05</v>
      </c>
      <c r="F648" s="48">
        <v>683466</v>
      </c>
      <c r="G648" s="105" t="str">
        <f>IFERROR(VLOOKUP($A648,'HPI Partial'!$A$1:$F$347,2,FALSE),"-")</f>
        <v>-</v>
      </c>
      <c r="H648" s="105" t="str">
        <f>IFERROR(VLOOKUP($A648,'HPI Partial'!$A$1:$F$347,3,FALSE),"-")</f>
        <v>-</v>
      </c>
      <c r="I648" s="105" t="str">
        <f>IFERROR(VLOOKUP($A648,'HPI Partial'!$A$1:$F$347,4,FALSE),"-")</f>
        <v>-</v>
      </c>
      <c r="J648" s="105" t="str">
        <f>IFERROR(VLOOKUP($A648,'HPI Partial'!$A$1:$F$347,5,FALSE),"-")</f>
        <v>-</v>
      </c>
      <c r="K648" s="105" t="str">
        <f>IFERROR(VLOOKUP($A648,'HPI Partial'!$A$1:$F$347,6,FALSE),"-")</f>
        <v>-</v>
      </c>
    </row>
    <row r="649" spans="1:11" ht="15" customHeight="1" x14ac:dyDescent="0.2">
      <c r="A649" s="109">
        <v>43427</v>
      </c>
      <c r="B649" s="48">
        <v>18.899999999999999</v>
      </c>
      <c r="C649" s="48">
        <v>19.149999999999999</v>
      </c>
      <c r="D649" s="48">
        <v>18.59</v>
      </c>
      <c r="E649" s="48">
        <v>18.89</v>
      </c>
      <c r="F649" s="48">
        <v>287290</v>
      </c>
      <c r="G649" s="105" t="str">
        <f>IFERROR(VLOOKUP($A649,'HPI Partial'!$A$1:$F$347,2,FALSE),"-")</f>
        <v>-</v>
      </c>
      <c r="H649" s="105" t="str">
        <f>IFERROR(VLOOKUP($A649,'HPI Partial'!$A$1:$F$347,3,FALSE),"-")</f>
        <v>-</v>
      </c>
      <c r="I649" s="105" t="str">
        <f>IFERROR(VLOOKUP($A649,'HPI Partial'!$A$1:$F$347,4,FALSE),"-")</f>
        <v>-</v>
      </c>
      <c r="J649" s="105" t="str">
        <f>IFERROR(VLOOKUP($A649,'HPI Partial'!$A$1:$F$347,5,FALSE),"-")</f>
        <v>-</v>
      </c>
      <c r="K649" s="105" t="str">
        <f>IFERROR(VLOOKUP($A649,'HPI Partial'!$A$1:$F$347,6,FALSE),"-")</f>
        <v>-</v>
      </c>
    </row>
    <row r="650" spans="1:11" ht="15" customHeight="1" x14ac:dyDescent="0.2">
      <c r="A650" s="109">
        <v>43425</v>
      </c>
      <c r="B650" s="48">
        <v>18.350000000000001</v>
      </c>
      <c r="C650" s="48">
        <v>19.110099999999999</v>
      </c>
      <c r="D650" s="48">
        <v>18.18</v>
      </c>
      <c r="E650" s="48">
        <v>18.98</v>
      </c>
      <c r="F650" s="48">
        <v>796208</v>
      </c>
      <c r="G650" s="105" t="str">
        <f>IFERROR(VLOOKUP($A650,'HPI Partial'!$A$1:$F$347,2,FALSE),"-")</f>
        <v>-</v>
      </c>
      <c r="H650" s="105" t="str">
        <f>IFERROR(VLOOKUP($A650,'HPI Partial'!$A$1:$F$347,3,FALSE),"-")</f>
        <v>-</v>
      </c>
      <c r="I650" s="105" t="str">
        <f>IFERROR(VLOOKUP($A650,'HPI Partial'!$A$1:$F$347,4,FALSE),"-")</f>
        <v>-</v>
      </c>
      <c r="J650" s="105" t="str">
        <f>IFERROR(VLOOKUP($A650,'HPI Partial'!$A$1:$F$347,5,FALSE),"-")</f>
        <v>-</v>
      </c>
      <c r="K650" s="105" t="str">
        <f>IFERROR(VLOOKUP($A650,'HPI Partial'!$A$1:$F$347,6,FALSE),"-")</f>
        <v>-</v>
      </c>
    </row>
    <row r="651" spans="1:11" ht="15" customHeight="1" x14ac:dyDescent="0.2">
      <c r="A651" s="109">
        <v>43424</v>
      </c>
      <c r="B651" s="48">
        <v>19.100000000000001</v>
      </c>
      <c r="C651" s="48">
        <v>19.14</v>
      </c>
      <c r="D651" s="48">
        <v>18.14</v>
      </c>
      <c r="E651" s="48">
        <v>18.170000000000002</v>
      </c>
      <c r="F651" s="48">
        <v>960626</v>
      </c>
      <c r="G651" s="105" t="str">
        <f>IFERROR(VLOOKUP($A651,'HPI Partial'!$A$1:$F$347,2,FALSE),"-")</f>
        <v>-</v>
      </c>
      <c r="H651" s="105" t="str">
        <f>IFERROR(VLOOKUP($A651,'HPI Partial'!$A$1:$F$347,3,FALSE),"-")</f>
        <v>-</v>
      </c>
      <c r="I651" s="105" t="str">
        <f>IFERROR(VLOOKUP($A651,'HPI Partial'!$A$1:$F$347,4,FALSE),"-")</f>
        <v>-</v>
      </c>
      <c r="J651" s="105" t="str">
        <f>IFERROR(VLOOKUP($A651,'HPI Partial'!$A$1:$F$347,5,FALSE),"-")</f>
        <v>-</v>
      </c>
      <c r="K651" s="105" t="str">
        <f>IFERROR(VLOOKUP($A651,'HPI Partial'!$A$1:$F$347,6,FALSE),"-")</f>
        <v>-</v>
      </c>
    </row>
    <row r="652" spans="1:11" ht="15" customHeight="1" x14ac:dyDescent="0.2">
      <c r="A652" s="109">
        <v>43423</v>
      </c>
      <c r="B652" s="48">
        <v>19.48</v>
      </c>
      <c r="C652" s="48">
        <v>19.53</v>
      </c>
      <c r="D652" s="48">
        <v>19.03</v>
      </c>
      <c r="E652" s="48">
        <v>19.14</v>
      </c>
      <c r="F652" s="48">
        <v>1048308</v>
      </c>
      <c r="G652" s="105" t="str">
        <f>IFERROR(VLOOKUP($A652,'HPI Partial'!$A$1:$F$347,2,FALSE),"-")</f>
        <v>-</v>
      </c>
      <c r="H652" s="105" t="str">
        <f>IFERROR(VLOOKUP($A652,'HPI Partial'!$A$1:$F$347,3,FALSE),"-")</f>
        <v>-</v>
      </c>
      <c r="I652" s="105" t="str">
        <f>IFERROR(VLOOKUP($A652,'HPI Partial'!$A$1:$F$347,4,FALSE),"-")</f>
        <v>-</v>
      </c>
      <c r="J652" s="105" t="str">
        <f>IFERROR(VLOOKUP($A652,'HPI Partial'!$A$1:$F$347,5,FALSE),"-")</f>
        <v>-</v>
      </c>
      <c r="K652" s="105" t="str">
        <f>IFERROR(VLOOKUP($A652,'HPI Partial'!$A$1:$F$347,6,FALSE),"-")</f>
        <v>-</v>
      </c>
    </row>
    <row r="653" spans="1:11" ht="15" customHeight="1" x14ac:dyDescent="0.2">
      <c r="A653" s="109">
        <v>43420</v>
      </c>
      <c r="B653" s="48">
        <v>19.54</v>
      </c>
      <c r="C653" s="48">
        <v>19.670000000000002</v>
      </c>
      <c r="D653" s="48">
        <v>19.3</v>
      </c>
      <c r="E653" s="48">
        <v>19.52</v>
      </c>
      <c r="F653" s="48">
        <v>671806</v>
      </c>
      <c r="G653" s="105" t="str">
        <f>IFERROR(VLOOKUP($A653,'HPI Partial'!$A$1:$F$347,2,FALSE),"-")</f>
        <v>-</v>
      </c>
      <c r="H653" s="105" t="str">
        <f>IFERROR(VLOOKUP($A653,'HPI Partial'!$A$1:$F$347,3,FALSE),"-")</f>
        <v>-</v>
      </c>
      <c r="I653" s="105" t="str">
        <f>IFERROR(VLOOKUP($A653,'HPI Partial'!$A$1:$F$347,4,FALSE),"-")</f>
        <v>-</v>
      </c>
      <c r="J653" s="105" t="str">
        <f>IFERROR(VLOOKUP($A653,'HPI Partial'!$A$1:$F$347,5,FALSE),"-")</f>
        <v>-</v>
      </c>
      <c r="K653" s="105" t="str">
        <f>IFERROR(VLOOKUP($A653,'HPI Partial'!$A$1:$F$347,6,FALSE),"-")</f>
        <v>-</v>
      </c>
    </row>
    <row r="654" spans="1:11" ht="15" customHeight="1" x14ac:dyDescent="0.2">
      <c r="A654" s="109">
        <v>43419</v>
      </c>
      <c r="B654" s="48">
        <v>19.809999999999999</v>
      </c>
      <c r="C654" s="48">
        <v>20.05</v>
      </c>
      <c r="D654" s="48">
        <v>19.52</v>
      </c>
      <c r="E654" s="48">
        <v>19.63</v>
      </c>
      <c r="F654" s="48">
        <v>531849</v>
      </c>
      <c r="G654" s="105" t="str">
        <f>IFERROR(VLOOKUP($A654,'HPI Partial'!$A$1:$F$347,2,FALSE),"-")</f>
        <v>-</v>
      </c>
      <c r="H654" s="105" t="str">
        <f>IFERROR(VLOOKUP($A654,'HPI Partial'!$A$1:$F$347,3,FALSE),"-")</f>
        <v>-</v>
      </c>
      <c r="I654" s="105" t="str">
        <f>IFERROR(VLOOKUP($A654,'HPI Partial'!$A$1:$F$347,4,FALSE),"-")</f>
        <v>-</v>
      </c>
      <c r="J654" s="105" t="str">
        <f>IFERROR(VLOOKUP($A654,'HPI Partial'!$A$1:$F$347,5,FALSE),"-")</f>
        <v>-</v>
      </c>
      <c r="K654" s="105" t="str">
        <f>IFERROR(VLOOKUP($A654,'HPI Partial'!$A$1:$F$347,6,FALSE),"-")</f>
        <v>-</v>
      </c>
    </row>
    <row r="655" spans="1:11" ht="15" customHeight="1" x14ac:dyDescent="0.2">
      <c r="A655" s="109">
        <v>43418</v>
      </c>
      <c r="B655" s="48">
        <v>19.68</v>
      </c>
      <c r="C655" s="48">
        <v>20.21</v>
      </c>
      <c r="D655" s="48">
        <v>19.68</v>
      </c>
      <c r="E655" s="48">
        <v>19.920000000000002</v>
      </c>
      <c r="F655" s="48">
        <v>615516</v>
      </c>
      <c r="G655" s="105" t="str">
        <f>IFERROR(VLOOKUP($A655,'HPI Partial'!$A$1:$F$347,2,FALSE),"-")</f>
        <v>-</v>
      </c>
      <c r="H655" s="105" t="str">
        <f>IFERROR(VLOOKUP($A655,'HPI Partial'!$A$1:$F$347,3,FALSE),"-")</f>
        <v>-</v>
      </c>
      <c r="I655" s="105" t="str">
        <f>IFERROR(VLOOKUP($A655,'HPI Partial'!$A$1:$F$347,4,FALSE),"-")</f>
        <v>-</v>
      </c>
      <c r="J655" s="105" t="str">
        <f>IFERROR(VLOOKUP($A655,'HPI Partial'!$A$1:$F$347,5,FALSE),"-")</f>
        <v>-</v>
      </c>
      <c r="K655" s="105" t="str">
        <f>IFERROR(VLOOKUP($A655,'HPI Partial'!$A$1:$F$347,6,FALSE),"-")</f>
        <v>-</v>
      </c>
    </row>
    <row r="656" spans="1:11" ht="15" customHeight="1" x14ac:dyDescent="0.2">
      <c r="A656" s="109">
        <v>43417</v>
      </c>
      <c r="B656" s="48">
        <v>19.59</v>
      </c>
      <c r="C656" s="48">
        <v>19.78</v>
      </c>
      <c r="D656" s="48">
        <v>19.38</v>
      </c>
      <c r="E656" s="48">
        <v>19.59</v>
      </c>
      <c r="F656" s="48">
        <v>390949</v>
      </c>
      <c r="G656" s="105" t="str">
        <f>IFERROR(VLOOKUP($A656,'HPI Partial'!$A$1:$F$347,2,FALSE),"-")</f>
        <v>-</v>
      </c>
      <c r="H656" s="105" t="str">
        <f>IFERROR(VLOOKUP($A656,'HPI Partial'!$A$1:$F$347,3,FALSE),"-")</f>
        <v>-</v>
      </c>
      <c r="I656" s="105" t="str">
        <f>IFERROR(VLOOKUP($A656,'HPI Partial'!$A$1:$F$347,4,FALSE),"-")</f>
        <v>-</v>
      </c>
      <c r="J656" s="105" t="str">
        <f>IFERROR(VLOOKUP($A656,'HPI Partial'!$A$1:$F$347,5,FALSE),"-")</f>
        <v>-</v>
      </c>
      <c r="K656" s="105" t="str">
        <f>IFERROR(VLOOKUP($A656,'HPI Partial'!$A$1:$F$347,6,FALSE),"-")</f>
        <v>-</v>
      </c>
    </row>
    <row r="657" spans="1:11" ht="15" customHeight="1" x14ac:dyDescent="0.2">
      <c r="A657" s="109">
        <v>43416</v>
      </c>
      <c r="B657" s="48">
        <v>19.13</v>
      </c>
      <c r="C657" s="48">
        <v>19.62</v>
      </c>
      <c r="D657" s="48">
        <v>19.059999999999999</v>
      </c>
      <c r="E657" s="48">
        <v>19.5</v>
      </c>
      <c r="F657" s="48">
        <v>727670</v>
      </c>
      <c r="G657" s="105" t="str">
        <f>IFERROR(VLOOKUP($A657,'HPI Partial'!$A$1:$F$347,2,FALSE),"-")</f>
        <v>-</v>
      </c>
      <c r="H657" s="105" t="str">
        <f>IFERROR(VLOOKUP($A657,'HPI Partial'!$A$1:$F$347,3,FALSE),"-")</f>
        <v>-</v>
      </c>
      <c r="I657" s="105" t="str">
        <f>IFERROR(VLOOKUP($A657,'HPI Partial'!$A$1:$F$347,4,FALSE),"-")</f>
        <v>-</v>
      </c>
      <c r="J657" s="105" t="str">
        <f>IFERROR(VLOOKUP($A657,'HPI Partial'!$A$1:$F$347,5,FALSE),"-")</f>
        <v>-</v>
      </c>
      <c r="K657" s="105" t="str">
        <f>IFERROR(VLOOKUP($A657,'HPI Partial'!$A$1:$F$347,6,FALSE),"-")</f>
        <v>-</v>
      </c>
    </row>
    <row r="658" spans="1:11" ht="15" customHeight="1" x14ac:dyDescent="0.2">
      <c r="A658" s="109">
        <v>43413</v>
      </c>
      <c r="B658" s="48">
        <v>19.8</v>
      </c>
      <c r="C658" s="48">
        <v>19.93</v>
      </c>
      <c r="D658" s="48">
        <v>18.86</v>
      </c>
      <c r="E658" s="48">
        <v>19.18</v>
      </c>
      <c r="F658" s="48">
        <v>860584</v>
      </c>
      <c r="G658" s="105" t="str">
        <f>IFERROR(VLOOKUP($A658,'HPI Partial'!$A$1:$F$347,2,FALSE),"-")</f>
        <v>-</v>
      </c>
      <c r="H658" s="105" t="str">
        <f>IFERROR(VLOOKUP($A658,'HPI Partial'!$A$1:$F$347,3,FALSE),"-")</f>
        <v>-</v>
      </c>
      <c r="I658" s="105" t="str">
        <f>IFERROR(VLOOKUP($A658,'HPI Partial'!$A$1:$F$347,4,FALSE),"-")</f>
        <v>-</v>
      </c>
      <c r="J658" s="105" t="str">
        <f>IFERROR(VLOOKUP($A658,'HPI Partial'!$A$1:$F$347,5,FALSE),"-")</f>
        <v>-</v>
      </c>
      <c r="K658" s="105" t="str">
        <f>IFERROR(VLOOKUP($A658,'HPI Partial'!$A$1:$F$347,6,FALSE),"-")</f>
        <v>-</v>
      </c>
    </row>
    <row r="659" spans="1:11" ht="15" customHeight="1" x14ac:dyDescent="0.2">
      <c r="A659" s="109">
        <v>43412</v>
      </c>
      <c r="B659" s="48">
        <v>20.02</v>
      </c>
      <c r="C659" s="48">
        <v>20.25</v>
      </c>
      <c r="D659" s="48">
        <v>19.829999999999998</v>
      </c>
      <c r="E659" s="48">
        <v>19.989999999999998</v>
      </c>
      <c r="F659" s="48">
        <v>547244</v>
      </c>
      <c r="G659" s="105" t="str">
        <f>IFERROR(VLOOKUP($A659,'HPI Partial'!$A$1:$F$347,2,FALSE),"-")</f>
        <v>-</v>
      </c>
      <c r="H659" s="105" t="str">
        <f>IFERROR(VLOOKUP($A659,'HPI Partial'!$A$1:$F$347,3,FALSE),"-")</f>
        <v>-</v>
      </c>
      <c r="I659" s="105" t="str">
        <f>IFERROR(VLOOKUP($A659,'HPI Partial'!$A$1:$F$347,4,FALSE),"-")</f>
        <v>-</v>
      </c>
      <c r="J659" s="105" t="str">
        <f>IFERROR(VLOOKUP($A659,'HPI Partial'!$A$1:$F$347,5,FALSE),"-")</f>
        <v>-</v>
      </c>
      <c r="K659" s="105" t="str">
        <f>IFERROR(VLOOKUP($A659,'HPI Partial'!$A$1:$F$347,6,FALSE),"-")</f>
        <v>-</v>
      </c>
    </row>
    <row r="660" spans="1:11" ht="15" customHeight="1" x14ac:dyDescent="0.2">
      <c r="A660" s="109">
        <v>43411</v>
      </c>
      <c r="B660" s="48">
        <v>20</v>
      </c>
      <c r="C660" s="48">
        <v>20.149999999999999</v>
      </c>
      <c r="D660" s="48">
        <v>19.61</v>
      </c>
      <c r="E660" s="48">
        <v>20.13</v>
      </c>
      <c r="F660" s="48">
        <v>867031</v>
      </c>
      <c r="G660" s="105" t="str">
        <f>IFERROR(VLOOKUP($A660,'HPI Partial'!$A$1:$F$347,2,FALSE),"-")</f>
        <v>-</v>
      </c>
      <c r="H660" s="105" t="str">
        <f>IFERROR(VLOOKUP($A660,'HPI Partial'!$A$1:$F$347,3,FALSE),"-")</f>
        <v>-</v>
      </c>
      <c r="I660" s="105" t="str">
        <f>IFERROR(VLOOKUP($A660,'HPI Partial'!$A$1:$F$347,4,FALSE),"-")</f>
        <v>-</v>
      </c>
      <c r="J660" s="105" t="str">
        <f>IFERROR(VLOOKUP($A660,'HPI Partial'!$A$1:$F$347,5,FALSE),"-")</f>
        <v>-</v>
      </c>
      <c r="K660" s="105" t="str">
        <f>IFERROR(VLOOKUP($A660,'HPI Partial'!$A$1:$F$347,6,FALSE),"-")</f>
        <v>-</v>
      </c>
    </row>
    <row r="661" spans="1:11" ht="15" customHeight="1" x14ac:dyDescent="0.2">
      <c r="A661" s="109">
        <v>43410</v>
      </c>
      <c r="B661" s="48">
        <v>19.87</v>
      </c>
      <c r="C661" s="48">
        <v>20.02</v>
      </c>
      <c r="D661" s="48">
        <v>19.86</v>
      </c>
      <c r="E661" s="48">
        <v>19.95</v>
      </c>
      <c r="F661" s="48">
        <v>656440</v>
      </c>
      <c r="G661" s="105" t="str">
        <f>IFERROR(VLOOKUP($A661,'HPI Partial'!$A$1:$F$347,2,FALSE),"-")</f>
        <v>-</v>
      </c>
      <c r="H661" s="105" t="str">
        <f>IFERROR(VLOOKUP($A661,'HPI Partial'!$A$1:$F$347,3,FALSE),"-")</f>
        <v>-</v>
      </c>
      <c r="I661" s="105" t="str">
        <f>IFERROR(VLOOKUP($A661,'HPI Partial'!$A$1:$F$347,4,FALSE),"-")</f>
        <v>-</v>
      </c>
      <c r="J661" s="105" t="str">
        <f>IFERROR(VLOOKUP($A661,'HPI Partial'!$A$1:$F$347,5,FALSE),"-")</f>
        <v>-</v>
      </c>
      <c r="K661" s="105" t="str">
        <f>IFERROR(VLOOKUP($A661,'HPI Partial'!$A$1:$F$347,6,FALSE),"-")</f>
        <v>-</v>
      </c>
    </row>
    <row r="662" spans="1:11" ht="15" customHeight="1" x14ac:dyDescent="0.2">
      <c r="A662" s="109">
        <v>43409</v>
      </c>
      <c r="B662" s="48">
        <v>19.71</v>
      </c>
      <c r="C662" s="48">
        <v>20.045000000000002</v>
      </c>
      <c r="D662" s="48">
        <v>19.600000000000001</v>
      </c>
      <c r="E662" s="48">
        <v>19.95</v>
      </c>
      <c r="F662" s="48">
        <v>578738</v>
      </c>
      <c r="G662" s="105" t="str">
        <f>IFERROR(VLOOKUP($A662,'HPI Partial'!$A$1:$F$347,2,FALSE),"-")</f>
        <v>-</v>
      </c>
      <c r="H662" s="105" t="str">
        <f>IFERROR(VLOOKUP($A662,'HPI Partial'!$A$1:$F$347,3,FALSE),"-")</f>
        <v>-</v>
      </c>
      <c r="I662" s="105" t="str">
        <f>IFERROR(VLOOKUP($A662,'HPI Partial'!$A$1:$F$347,4,FALSE),"-")</f>
        <v>-</v>
      </c>
      <c r="J662" s="105" t="str">
        <f>IFERROR(VLOOKUP($A662,'HPI Partial'!$A$1:$F$347,5,FALSE),"-")</f>
        <v>-</v>
      </c>
      <c r="K662" s="105" t="str">
        <f>IFERROR(VLOOKUP($A662,'HPI Partial'!$A$1:$F$347,6,FALSE),"-")</f>
        <v>-</v>
      </c>
    </row>
    <row r="663" spans="1:11" ht="15" customHeight="1" x14ac:dyDescent="0.2">
      <c r="A663" s="109">
        <v>43406</v>
      </c>
      <c r="B663" s="48">
        <v>20.23</v>
      </c>
      <c r="C663" s="48">
        <v>20.43</v>
      </c>
      <c r="D663" s="48">
        <v>19.489999999999998</v>
      </c>
      <c r="E663" s="48">
        <v>19.77</v>
      </c>
      <c r="F663" s="48">
        <v>607464</v>
      </c>
      <c r="G663" s="105" t="str">
        <f>IFERROR(VLOOKUP($A663,'HPI Partial'!$A$1:$F$347,2,FALSE),"-")</f>
        <v>-</v>
      </c>
      <c r="H663" s="105" t="str">
        <f>IFERROR(VLOOKUP($A663,'HPI Partial'!$A$1:$F$347,3,FALSE),"-")</f>
        <v>-</v>
      </c>
      <c r="I663" s="105" t="str">
        <f>IFERROR(VLOOKUP($A663,'HPI Partial'!$A$1:$F$347,4,FALSE),"-")</f>
        <v>-</v>
      </c>
      <c r="J663" s="105" t="str">
        <f>IFERROR(VLOOKUP($A663,'HPI Partial'!$A$1:$F$347,5,FALSE),"-")</f>
        <v>-</v>
      </c>
      <c r="K663" s="105" t="str">
        <f>IFERROR(VLOOKUP($A663,'HPI Partial'!$A$1:$F$347,6,FALSE),"-")</f>
        <v>-</v>
      </c>
    </row>
    <row r="664" spans="1:11" ht="15" customHeight="1" x14ac:dyDescent="0.2">
      <c r="A664" s="109">
        <v>43405</v>
      </c>
      <c r="B664" s="48">
        <v>19.489999999999998</v>
      </c>
      <c r="C664" s="48">
        <v>20.25</v>
      </c>
      <c r="D664" s="48">
        <v>19.399999999999999</v>
      </c>
      <c r="E664" s="48">
        <v>20.170000000000002</v>
      </c>
      <c r="F664" s="48">
        <v>1019475</v>
      </c>
      <c r="G664" s="105" t="str">
        <f>IFERROR(VLOOKUP($A664,'HPI Partial'!$A$1:$F$347,2,FALSE),"-")</f>
        <v>-</v>
      </c>
      <c r="H664" s="105" t="str">
        <f>IFERROR(VLOOKUP($A664,'HPI Partial'!$A$1:$F$347,3,FALSE),"-")</f>
        <v>-</v>
      </c>
      <c r="I664" s="105" t="str">
        <f>IFERROR(VLOOKUP($A664,'HPI Partial'!$A$1:$F$347,4,FALSE),"-")</f>
        <v>-</v>
      </c>
      <c r="J664" s="105" t="str">
        <f>IFERROR(VLOOKUP($A664,'HPI Partial'!$A$1:$F$347,5,FALSE),"-")</f>
        <v>-</v>
      </c>
      <c r="K664" s="105" t="str">
        <f>IFERROR(VLOOKUP($A664,'HPI Partial'!$A$1:$F$347,6,FALSE),"-")</f>
        <v>-</v>
      </c>
    </row>
    <row r="665" spans="1:11" ht="15" customHeight="1" x14ac:dyDescent="0.2">
      <c r="A665" s="109">
        <v>43404</v>
      </c>
      <c r="B665" s="48">
        <v>20.010000000000002</v>
      </c>
      <c r="C665" s="48">
        <v>20.05</v>
      </c>
      <c r="D665" s="48">
        <v>19.03</v>
      </c>
      <c r="E665" s="48">
        <v>19.36</v>
      </c>
      <c r="F665" s="48">
        <v>902707</v>
      </c>
      <c r="G665" s="105" t="str">
        <f>IFERROR(VLOOKUP($A665,'HPI Partial'!$A$1:$F$347,2,FALSE),"-")</f>
        <v>-</v>
      </c>
      <c r="H665" s="105" t="str">
        <f>IFERROR(VLOOKUP($A665,'HPI Partial'!$A$1:$F$347,3,FALSE),"-")</f>
        <v>-</v>
      </c>
      <c r="I665" s="105" t="str">
        <f>IFERROR(VLOOKUP($A665,'HPI Partial'!$A$1:$F$347,4,FALSE),"-")</f>
        <v>-</v>
      </c>
      <c r="J665" s="105" t="str">
        <f>IFERROR(VLOOKUP($A665,'HPI Partial'!$A$1:$F$347,5,FALSE),"-")</f>
        <v>-</v>
      </c>
      <c r="K665" s="105" t="str">
        <f>IFERROR(VLOOKUP($A665,'HPI Partial'!$A$1:$F$347,6,FALSE),"-")</f>
        <v>-</v>
      </c>
    </row>
    <row r="666" spans="1:11" ht="15" customHeight="1" x14ac:dyDescent="0.2">
      <c r="A666" s="109">
        <v>43403</v>
      </c>
      <c r="B666" s="48">
        <v>20.14</v>
      </c>
      <c r="C666" s="48">
        <v>20.3</v>
      </c>
      <c r="D666" s="48">
        <v>19.45</v>
      </c>
      <c r="E666" s="48">
        <v>19.809999999999999</v>
      </c>
      <c r="F666" s="48">
        <v>777141</v>
      </c>
      <c r="G666" s="105" t="str">
        <f>IFERROR(VLOOKUP($A666,'HPI Partial'!$A$1:$F$347,2,FALSE),"-")</f>
        <v>-</v>
      </c>
      <c r="H666" s="105" t="str">
        <f>IFERROR(VLOOKUP($A666,'HPI Partial'!$A$1:$F$347,3,FALSE),"-")</f>
        <v>-</v>
      </c>
      <c r="I666" s="105" t="str">
        <f>IFERROR(VLOOKUP($A666,'HPI Partial'!$A$1:$F$347,4,FALSE),"-")</f>
        <v>-</v>
      </c>
      <c r="J666" s="105" t="str">
        <f>IFERROR(VLOOKUP($A666,'HPI Partial'!$A$1:$F$347,5,FALSE),"-")</f>
        <v>-</v>
      </c>
      <c r="K666" s="105" t="str">
        <f>IFERROR(VLOOKUP($A666,'HPI Partial'!$A$1:$F$347,6,FALSE),"-")</f>
        <v>-</v>
      </c>
    </row>
    <row r="667" spans="1:11" ht="15" customHeight="1" x14ac:dyDescent="0.2">
      <c r="A667" s="109">
        <v>43402</v>
      </c>
      <c r="B667" s="48">
        <v>20.29</v>
      </c>
      <c r="C667" s="48">
        <v>20.82</v>
      </c>
      <c r="D667" s="48">
        <v>19.899999999999999</v>
      </c>
      <c r="E667" s="48">
        <v>20.170000000000002</v>
      </c>
      <c r="F667" s="48">
        <v>1452776</v>
      </c>
      <c r="G667" s="105" t="str">
        <f>IFERROR(VLOOKUP($A667,'HPI Partial'!$A$1:$F$347,2,FALSE),"-")</f>
        <v>-</v>
      </c>
      <c r="H667" s="105" t="str">
        <f>IFERROR(VLOOKUP($A667,'HPI Partial'!$A$1:$F$347,3,FALSE),"-")</f>
        <v>-</v>
      </c>
      <c r="I667" s="105" t="str">
        <f>IFERROR(VLOOKUP($A667,'HPI Partial'!$A$1:$F$347,4,FALSE),"-")</f>
        <v>-</v>
      </c>
      <c r="J667" s="105" t="str">
        <f>IFERROR(VLOOKUP($A667,'HPI Partial'!$A$1:$F$347,5,FALSE),"-")</f>
        <v>-</v>
      </c>
      <c r="K667" s="105" t="str">
        <f>IFERROR(VLOOKUP($A667,'HPI Partial'!$A$1:$F$347,6,FALSE),"-")</f>
        <v>-</v>
      </c>
    </row>
    <row r="668" spans="1:11" ht="15" customHeight="1" x14ac:dyDescent="0.2">
      <c r="A668" s="109">
        <v>43399</v>
      </c>
      <c r="B668" s="48">
        <v>19.25</v>
      </c>
      <c r="C668" s="48">
        <v>20.170000000000002</v>
      </c>
      <c r="D668" s="48">
        <v>18.850000000000001</v>
      </c>
      <c r="E668" s="48">
        <v>20</v>
      </c>
      <c r="F668" s="48">
        <v>1541089</v>
      </c>
      <c r="G668" s="105" t="str">
        <f>IFERROR(VLOOKUP($A668,'HPI Partial'!$A$1:$F$347,2,FALSE),"-")</f>
        <v>-</v>
      </c>
      <c r="H668" s="105" t="str">
        <f>IFERROR(VLOOKUP($A668,'HPI Partial'!$A$1:$F$347,3,FALSE),"-")</f>
        <v>-</v>
      </c>
      <c r="I668" s="105" t="str">
        <f>IFERROR(VLOOKUP($A668,'HPI Partial'!$A$1:$F$347,4,FALSE),"-")</f>
        <v>-</v>
      </c>
      <c r="J668" s="105" t="str">
        <f>IFERROR(VLOOKUP($A668,'HPI Partial'!$A$1:$F$347,5,FALSE),"-")</f>
        <v>-</v>
      </c>
      <c r="K668" s="105" t="str">
        <f>IFERROR(VLOOKUP($A668,'HPI Partial'!$A$1:$F$347,6,FALSE),"-")</f>
        <v>-</v>
      </c>
    </row>
    <row r="669" spans="1:11" ht="15" customHeight="1" x14ac:dyDescent="0.2">
      <c r="A669" s="109">
        <v>43398</v>
      </c>
      <c r="B669" s="48">
        <v>21.48</v>
      </c>
      <c r="C669" s="48">
        <v>21.815000000000001</v>
      </c>
      <c r="D669" s="48">
        <v>19.611999999999998</v>
      </c>
      <c r="E669" s="48">
        <v>19.71</v>
      </c>
      <c r="F669" s="48">
        <v>1619882</v>
      </c>
      <c r="G669" s="105" t="str">
        <f>IFERROR(VLOOKUP($A669,'HPI Partial'!$A$1:$F$347,2,FALSE),"-")</f>
        <v>-</v>
      </c>
      <c r="H669" s="105" t="str">
        <f>IFERROR(VLOOKUP($A669,'HPI Partial'!$A$1:$F$347,3,FALSE),"-")</f>
        <v>-</v>
      </c>
      <c r="I669" s="105" t="str">
        <f>IFERROR(VLOOKUP($A669,'HPI Partial'!$A$1:$F$347,4,FALSE),"-")</f>
        <v>-</v>
      </c>
      <c r="J669" s="105" t="str">
        <f>IFERROR(VLOOKUP($A669,'HPI Partial'!$A$1:$F$347,5,FALSE),"-")</f>
        <v>-</v>
      </c>
      <c r="K669" s="105" t="str">
        <f>IFERROR(VLOOKUP($A669,'HPI Partial'!$A$1:$F$347,6,FALSE),"-")</f>
        <v>-</v>
      </c>
    </row>
    <row r="670" spans="1:11" ht="15" customHeight="1" x14ac:dyDescent="0.2">
      <c r="A670" s="109">
        <v>43397</v>
      </c>
      <c r="B670" s="48">
        <v>22.19</v>
      </c>
      <c r="C670" s="48">
        <v>22.37</v>
      </c>
      <c r="D670" s="48">
        <v>20.99</v>
      </c>
      <c r="E670" s="48">
        <v>21.02</v>
      </c>
      <c r="F670" s="48">
        <v>662822</v>
      </c>
      <c r="G670" s="105" t="str">
        <f>IFERROR(VLOOKUP($A670,'HPI Partial'!$A$1:$F$347,2,FALSE),"-")</f>
        <v>-</v>
      </c>
      <c r="H670" s="105" t="str">
        <f>IFERROR(VLOOKUP($A670,'HPI Partial'!$A$1:$F$347,3,FALSE),"-")</f>
        <v>-</v>
      </c>
      <c r="I670" s="105" t="str">
        <f>IFERROR(VLOOKUP($A670,'HPI Partial'!$A$1:$F$347,4,FALSE),"-")</f>
        <v>-</v>
      </c>
      <c r="J670" s="105" t="str">
        <f>IFERROR(VLOOKUP($A670,'HPI Partial'!$A$1:$F$347,5,FALSE),"-")</f>
        <v>-</v>
      </c>
      <c r="K670" s="105" t="str">
        <f>IFERROR(VLOOKUP($A670,'HPI Partial'!$A$1:$F$347,6,FALSE),"-")</f>
        <v>-</v>
      </c>
    </row>
    <row r="671" spans="1:11" ht="15" customHeight="1" x14ac:dyDescent="0.2">
      <c r="A671" s="109">
        <v>43396</v>
      </c>
      <c r="B671" s="48">
        <v>22.38</v>
      </c>
      <c r="C671" s="48">
        <v>22.61</v>
      </c>
      <c r="D671" s="48">
        <v>22.01</v>
      </c>
      <c r="E671" s="48">
        <v>22.24</v>
      </c>
      <c r="F671" s="48">
        <v>549064</v>
      </c>
      <c r="G671" s="105" t="str">
        <f>IFERROR(VLOOKUP($A671,'HPI Partial'!$A$1:$F$347,2,FALSE),"-")</f>
        <v>-</v>
      </c>
      <c r="H671" s="105" t="str">
        <f>IFERROR(VLOOKUP($A671,'HPI Partial'!$A$1:$F$347,3,FALSE),"-")</f>
        <v>-</v>
      </c>
      <c r="I671" s="105" t="str">
        <f>IFERROR(VLOOKUP($A671,'HPI Partial'!$A$1:$F$347,4,FALSE),"-")</f>
        <v>-</v>
      </c>
      <c r="J671" s="105" t="str">
        <f>IFERROR(VLOOKUP($A671,'HPI Partial'!$A$1:$F$347,5,FALSE),"-")</f>
        <v>-</v>
      </c>
      <c r="K671" s="105" t="str">
        <f>IFERROR(VLOOKUP($A671,'HPI Partial'!$A$1:$F$347,6,FALSE),"-")</f>
        <v>-</v>
      </c>
    </row>
    <row r="672" spans="1:11" ht="15" customHeight="1" x14ac:dyDescent="0.2">
      <c r="A672" s="109">
        <v>43395</v>
      </c>
      <c r="B672" s="48">
        <v>22.45</v>
      </c>
      <c r="C672" s="48">
        <v>22.85</v>
      </c>
      <c r="D672" s="48">
        <v>22.395</v>
      </c>
      <c r="E672" s="48">
        <v>22.71</v>
      </c>
      <c r="F672" s="48">
        <v>891205</v>
      </c>
      <c r="G672" s="105" t="str">
        <f>IFERROR(VLOOKUP($A672,'HPI Partial'!$A$1:$F$347,2,FALSE),"-")</f>
        <v>-</v>
      </c>
      <c r="H672" s="105" t="str">
        <f>IFERROR(VLOOKUP($A672,'HPI Partial'!$A$1:$F$347,3,FALSE),"-")</f>
        <v>-</v>
      </c>
      <c r="I672" s="105" t="str">
        <f>IFERROR(VLOOKUP($A672,'HPI Partial'!$A$1:$F$347,4,FALSE),"-")</f>
        <v>-</v>
      </c>
      <c r="J672" s="105" t="str">
        <f>IFERROR(VLOOKUP($A672,'HPI Partial'!$A$1:$F$347,5,FALSE),"-")</f>
        <v>-</v>
      </c>
      <c r="K672" s="105" t="str">
        <f>IFERROR(VLOOKUP($A672,'HPI Partial'!$A$1:$F$347,6,FALSE),"-")</f>
        <v>-</v>
      </c>
    </row>
    <row r="673" spans="1:11" ht="15" customHeight="1" x14ac:dyDescent="0.2">
      <c r="A673" s="109">
        <v>43392</v>
      </c>
      <c r="B673" s="48">
        <v>22.63</v>
      </c>
      <c r="C673" s="48">
        <v>23.02</v>
      </c>
      <c r="D673" s="48">
        <v>22.4</v>
      </c>
      <c r="E673" s="48">
        <v>22.45</v>
      </c>
      <c r="F673" s="48">
        <v>382247</v>
      </c>
      <c r="G673" s="105" t="str">
        <f>IFERROR(VLOOKUP($A673,'HPI Partial'!$A$1:$F$347,2,FALSE),"-")</f>
        <v>-</v>
      </c>
      <c r="H673" s="105" t="str">
        <f>IFERROR(VLOOKUP($A673,'HPI Partial'!$A$1:$F$347,3,FALSE),"-")</f>
        <v>-</v>
      </c>
      <c r="I673" s="105" t="str">
        <f>IFERROR(VLOOKUP($A673,'HPI Partial'!$A$1:$F$347,4,FALSE),"-")</f>
        <v>-</v>
      </c>
      <c r="J673" s="105" t="str">
        <f>IFERROR(VLOOKUP($A673,'HPI Partial'!$A$1:$F$347,5,FALSE),"-")</f>
        <v>-</v>
      </c>
      <c r="K673" s="105" t="str">
        <f>IFERROR(VLOOKUP($A673,'HPI Partial'!$A$1:$F$347,6,FALSE),"-")</f>
        <v>-</v>
      </c>
    </row>
    <row r="674" spans="1:11" ht="15" customHeight="1" x14ac:dyDescent="0.2">
      <c r="A674" s="109">
        <v>43391</v>
      </c>
      <c r="B674" s="48">
        <v>22.92</v>
      </c>
      <c r="C674" s="48">
        <v>23.11</v>
      </c>
      <c r="D674" s="48">
        <v>22.44</v>
      </c>
      <c r="E674" s="48">
        <v>22.57</v>
      </c>
      <c r="F674" s="48">
        <v>479765</v>
      </c>
      <c r="G674" s="105" t="str">
        <f>IFERROR(VLOOKUP($A674,'HPI Partial'!$A$1:$F$347,2,FALSE),"-")</f>
        <v>-</v>
      </c>
      <c r="H674" s="105" t="str">
        <f>IFERROR(VLOOKUP($A674,'HPI Partial'!$A$1:$F$347,3,FALSE),"-")</f>
        <v>-</v>
      </c>
      <c r="I674" s="105" t="str">
        <f>IFERROR(VLOOKUP($A674,'HPI Partial'!$A$1:$F$347,4,FALSE),"-")</f>
        <v>-</v>
      </c>
      <c r="J674" s="105" t="str">
        <f>IFERROR(VLOOKUP($A674,'HPI Partial'!$A$1:$F$347,5,FALSE),"-")</f>
        <v>-</v>
      </c>
      <c r="K674" s="105" t="str">
        <f>IFERROR(VLOOKUP($A674,'HPI Partial'!$A$1:$F$347,6,FALSE),"-")</f>
        <v>-</v>
      </c>
    </row>
    <row r="675" spans="1:11" ht="15" customHeight="1" x14ac:dyDescent="0.2">
      <c r="A675" s="109">
        <v>43390</v>
      </c>
      <c r="B675" s="48">
        <v>23.51</v>
      </c>
      <c r="C675" s="48">
        <v>23.51</v>
      </c>
      <c r="D675" s="48">
        <v>22.84</v>
      </c>
      <c r="E675" s="48">
        <v>23.02</v>
      </c>
      <c r="F675" s="48">
        <v>725602</v>
      </c>
      <c r="G675" s="105" t="str">
        <f>IFERROR(VLOOKUP($A675,'HPI Partial'!$A$1:$F$347,2,FALSE),"-")</f>
        <v>-</v>
      </c>
      <c r="H675" s="105" t="str">
        <f>IFERROR(VLOOKUP($A675,'HPI Partial'!$A$1:$F$347,3,FALSE),"-")</f>
        <v>-</v>
      </c>
      <c r="I675" s="105" t="str">
        <f>IFERROR(VLOOKUP($A675,'HPI Partial'!$A$1:$F$347,4,FALSE),"-")</f>
        <v>-</v>
      </c>
      <c r="J675" s="105" t="str">
        <f>IFERROR(VLOOKUP($A675,'HPI Partial'!$A$1:$F$347,5,FALSE),"-")</f>
        <v>-</v>
      </c>
      <c r="K675" s="105" t="str">
        <f>IFERROR(VLOOKUP($A675,'HPI Partial'!$A$1:$F$347,6,FALSE),"-")</f>
        <v>-</v>
      </c>
    </row>
    <row r="676" spans="1:11" ht="15" customHeight="1" x14ac:dyDescent="0.2">
      <c r="A676" s="109">
        <v>43389</v>
      </c>
      <c r="B676" s="48">
        <v>22.98</v>
      </c>
      <c r="C676" s="48">
        <v>23.565000000000001</v>
      </c>
      <c r="D676" s="48">
        <v>22.79</v>
      </c>
      <c r="E676" s="48">
        <v>23.55</v>
      </c>
      <c r="F676" s="48">
        <v>747527</v>
      </c>
      <c r="G676" s="105" t="str">
        <f>IFERROR(VLOOKUP($A676,'HPI Partial'!$A$1:$F$347,2,FALSE),"-")</f>
        <v>-</v>
      </c>
      <c r="H676" s="105" t="str">
        <f>IFERROR(VLOOKUP($A676,'HPI Partial'!$A$1:$F$347,3,FALSE),"-")</f>
        <v>-</v>
      </c>
      <c r="I676" s="105" t="str">
        <f>IFERROR(VLOOKUP($A676,'HPI Partial'!$A$1:$F$347,4,FALSE),"-")</f>
        <v>-</v>
      </c>
      <c r="J676" s="105" t="str">
        <f>IFERROR(VLOOKUP($A676,'HPI Partial'!$A$1:$F$347,5,FALSE),"-")</f>
        <v>-</v>
      </c>
      <c r="K676" s="105" t="str">
        <f>IFERROR(VLOOKUP($A676,'HPI Partial'!$A$1:$F$347,6,FALSE),"-")</f>
        <v>-</v>
      </c>
    </row>
    <row r="677" spans="1:11" ht="15" customHeight="1" x14ac:dyDescent="0.2">
      <c r="A677" s="109">
        <v>43388</v>
      </c>
      <c r="B677" s="48">
        <v>22.9</v>
      </c>
      <c r="C677" s="48">
        <v>23.01</v>
      </c>
      <c r="D677" s="48">
        <v>22.5</v>
      </c>
      <c r="E677" s="48">
        <v>22.93</v>
      </c>
      <c r="F677" s="48">
        <v>550398</v>
      </c>
      <c r="G677" s="105" t="str">
        <f>IFERROR(VLOOKUP($A677,'HPI Partial'!$A$1:$F$347,2,FALSE),"-")</f>
        <v>-</v>
      </c>
      <c r="H677" s="105" t="str">
        <f>IFERROR(VLOOKUP($A677,'HPI Partial'!$A$1:$F$347,3,FALSE),"-")</f>
        <v>-</v>
      </c>
      <c r="I677" s="105" t="str">
        <f>IFERROR(VLOOKUP($A677,'HPI Partial'!$A$1:$F$347,4,FALSE),"-")</f>
        <v>-</v>
      </c>
      <c r="J677" s="105" t="str">
        <f>IFERROR(VLOOKUP($A677,'HPI Partial'!$A$1:$F$347,5,FALSE),"-")</f>
        <v>-</v>
      </c>
      <c r="K677" s="105" t="str">
        <f>IFERROR(VLOOKUP($A677,'HPI Partial'!$A$1:$F$347,6,FALSE),"-")</f>
        <v>-</v>
      </c>
    </row>
    <row r="678" spans="1:11" ht="15" customHeight="1" x14ac:dyDescent="0.2">
      <c r="A678" s="109">
        <v>43385</v>
      </c>
      <c r="B678" s="48">
        <v>23.08</v>
      </c>
      <c r="C678" s="48">
        <v>23.2</v>
      </c>
      <c r="D678" s="48">
        <v>22.59</v>
      </c>
      <c r="E678" s="48">
        <v>23.02</v>
      </c>
      <c r="F678" s="48">
        <v>756035</v>
      </c>
      <c r="G678" s="105" t="str">
        <f>IFERROR(VLOOKUP($A678,'HPI Partial'!$A$1:$F$347,2,FALSE),"-")</f>
        <v>-</v>
      </c>
      <c r="H678" s="105" t="str">
        <f>IFERROR(VLOOKUP($A678,'HPI Partial'!$A$1:$F$347,3,FALSE),"-")</f>
        <v>-</v>
      </c>
      <c r="I678" s="105" t="str">
        <f>IFERROR(VLOOKUP($A678,'HPI Partial'!$A$1:$F$347,4,FALSE),"-")</f>
        <v>-</v>
      </c>
      <c r="J678" s="105" t="str">
        <f>IFERROR(VLOOKUP($A678,'HPI Partial'!$A$1:$F$347,5,FALSE),"-")</f>
        <v>-</v>
      </c>
      <c r="K678" s="105" t="str">
        <f>IFERROR(VLOOKUP($A678,'HPI Partial'!$A$1:$F$347,6,FALSE),"-")</f>
        <v>-</v>
      </c>
    </row>
    <row r="679" spans="1:11" ht="15" customHeight="1" x14ac:dyDescent="0.2">
      <c r="A679" s="109">
        <v>43384</v>
      </c>
      <c r="B679" s="48">
        <v>23.9</v>
      </c>
      <c r="C679" s="48">
        <v>24</v>
      </c>
      <c r="D679" s="48">
        <v>22.87</v>
      </c>
      <c r="E679" s="48">
        <v>22.9</v>
      </c>
      <c r="F679" s="48">
        <v>569974</v>
      </c>
      <c r="G679" s="105" t="str">
        <f>IFERROR(VLOOKUP($A679,'HPI Partial'!$A$1:$F$347,2,FALSE),"-")</f>
        <v>-</v>
      </c>
      <c r="H679" s="105" t="str">
        <f>IFERROR(VLOOKUP($A679,'HPI Partial'!$A$1:$F$347,3,FALSE),"-")</f>
        <v>-</v>
      </c>
      <c r="I679" s="105" t="str">
        <f>IFERROR(VLOOKUP($A679,'HPI Partial'!$A$1:$F$347,4,FALSE),"-")</f>
        <v>-</v>
      </c>
      <c r="J679" s="105" t="str">
        <f>IFERROR(VLOOKUP($A679,'HPI Partial'!$A$1:$F$347,5,FALSE),"-")</f>
        <v>-</v>
      </c>
      <c r="K679" s="105" t="str">
        <f>IFERROR(VLOOKUP($A679,'HPI Partial'!$A$1:$F$347,6,FALSE),"-")</f>
        <v>-</v>
      </c>
    </row>
    <row r="680" spans="1:11" ht="15" customHeight="1" x14ac:dyDescent="0.2">
      <c r="A680" s="109">
        <v>43383</v>
      </c>
      <c r="B680" s="48">
        <v>24.51</v>
      </c>
      <c r="C680" s="48">
        <v>24.73</v>
      </c>
      <c r="D680" s="48">
        <v>23.94</v>
      </c>
      <c r="E680" s="48">
        <v>23.99</v>
      </c>
      <c r="F680" s="48">
        <v>437591</v>
      </c>
      <c r="G680" s="105" t="str">
        <f>IFERROR(VLOOKUP($A680,'HPI Partial'!$A$1:$F$347,2,FALSE),"-")</f>
        <v>-</v>
      </c>
      <c r="H680" s="105" t="str">
        <f>IFERROR(VLOOKUP($A680,'HPI Partial'!$A$1:$F$347,3,FALSE),"-")</f>
        <v>-</v>
      </c>
      <c r="I680" s="105" t="str">
        <f>IFERROR(VLOOKUP($A680,'HPI Partial'!$A$1:$F$347,4,FALSE),"-")</f>
        <v>-</v>
      </c>
      <c r="J680" s="105" t="str">
        <f>IFERROR(VLOOKUP($A680,'HPI Partial'!$A$1:$F$347,5,FALSE),"-")</f>
        <v>-</v>
      </c>
      <c r="K680" s="105" t="str">
        <f>IFERROR(VLOOKUP($A680,'HPI Partial'!$A$1:$F$347,6,FALSE),"-")</f>
        <v>-</v>
      </c>
    </row>
    <row r="681" spans="1:11" ht="15" customHeight="1" x14ac:dyDescent="0.2">
      <c r="A681" s="109">
        <v>43382</v>
      </c>
      <c r="B681" s="48">
        <v>24.76</v>
      </c>
      <c r="C681" s="48">
        <v>25.03</v>
      </c>
      <c r="D681" s="48">
        <v>24.33</v>
      </c>
      <c r="E681" s="48">
        <v>24.34</v>
      </c>
      <c r="F681" s="48">
        <v>305962</v>
      </c>
      <c r="G681" s="105" t="str">
        <f>IFERROR(VLOOKUP($A681,'HPI Partial'!$A$1:$F$347,2,FALSE),"-")</f>
        <v>-</v>
      </c>
      <c r="H681" s="105" t="str">
        <f>IFERROR(VLOOKUP($A681,'HPI Partial'!$A$1:$F$347,3,FALSE),"-")</f>
        <v>-</v>
      </c>
      <c r="I681" s="105" t="str">
        <f>IFERROR(VLOOKUP($A681,'HPI Partial'!$A$1:$F$347,4,FALSE),"-")</f>
        <v>-</v>
      </c>
      <c r="J681" s="105" t="str">
        <f>IFERROR(VLOOKUP($A681,'HPI Partial'!$A$1:$F$347,5,FALSE),"-")</f>
        <v>-</v>
      </c>
      <c r="K681" s="105" t="str">
        <f>IFERROR(VLOOKUP($A681,'HPI Partial'!$A$1:$F$347,6,FALSE),"-")</f>
        <v>-</v>
      </c>
    </row>
    <row r="682" spans="1:11" ht="15" customHeight="1" x14ac:dyDescent="0.2">
      <c r="A682" s="109">
        <v>43381</v>
      </c>
      <c r="B682" s="48">
        <v>24.5</v>
      </c>
      <c r="C682" s="48">
        <v>24.98</v>
      </c>
      <c r="D682" s="48">
        <v>24.08</v>
      </c>
      <c r="E682" s="48">
        <v>24.87</v>
      </c>
      <c r="F682" s="48">
        <v>616178</v>
      </c>
      <c r="G682" s="105" t="str">
        <f>IFERROR(VLOOKUP($A682,'HPI Partial'!$A$1:$F$347,2,FALSE),"-")</f>
        <v>-</v>
      </c>
      <c r="H682" s="105" t="str">
        <f>IFERROR(VLOOKUP($A682,'HPI Partial'!$A$1:$F$347,3,FALSE),"-")</f>
        <v>-</v>
      </c>
      <c r="I682" s="105" t="str">
        <f>IFERROR(VLOOKUP($A682,'HPI Partial'!$A$1:$F$347,4,FALSE),"-")</f>
        <v>-</v>
      </c>
      <c r="J682" s="105" t="str">
        <f>IFERROR(VLOOKUP($A682,'HPI Partial'!$A$1:$F$347,5,FALSE),"-")</f>
        <v>-</v>
      </c>
      <c r="K682" s="105" t="str">
        <f>IFERROR(VLOOKUP($A682,'HPI Partial'!$A$1:$F$347,6,FALSE),"-")</f>
        <v>-</v>
      </c>
    </row>
    <row r="683" spans="1:11" ht="15" customHeight="1" x14ac:dyDescent="0.2">
      <c r="A683" s="109">
        <v>43378</v>
      </c>
      <c r="B683" s="48">
        <v>24.34</v>
      </c>
      <c r="C683" s="48">
        <v>25</v>
      </c>
      <c r="D683" s="48">
        <v>24.34</v>
      </c>
      <c r="E683" s="48">
        <v>24.48</v>
      </c>
      <c r="F683" s="48">
        <v>520397</v>
      </c>
      <c r="G683" s="105" t="str">
        <f>IFERROR(VLOOKUP($A683,'HPI Partial'!$A$1:$F$347,2,FALSE),"-")</f>
        <v>-</v>
      </c>
      <c r="H683" s="105" t="str">
        <f>IFERROR(VLOOKUP($A683,'HPI Partial'!$A$1:$F$347,3,FALSE),"-")</f>
        <v>-</v>
      </c>
      <c r="I683" s="105" t="str">
        <f>IFERROR(VLOOKUP($A683,'HPI Partial'!$A$1:$F$347,4,FALSE),"-")</f>
        <v>-</v>
      </c>
      <c r="J683" s="105" t="str">
        <f>IFERROR(VLOOKUP($A683,'HPI Partial'!$A$1:$F$347,5,FALSE),"-")</f>
        <v>-</v>
      </c>
      <c r="K683" s="105" t="str">
        <f>IFERROR(VLOOKUP($A683,'HPI Partial'!$A$1:$F$347,6,FALSE),"-")</f>
        <v>-</v>
      </c>
    </row>
    <row r="684" spans="1:11" ht="15" customHeight="1" x14ac:dyDescent="0.2">
      <c r="A684" s="109">
        <v>43377</v>
      </c>
      <c r="B684" s="48">
        <v>24.73</v>
      </c>
      <c r="C684" s="48">
        <v>24.75</v>
      </c>
      <c r="D684" s="48">
        <v>24.24</v>
      </c>
      <c r="E684" s="48">
        <v>24.42</v>
      </c>
      <c r="F684" s="48">
        <v>741020</v>
      </c>
      <c r="G684" s="105" t="str">
        <f>IFERROR(VLOOKUP($A684,'HPI Partial'!$A$1:$F$347,2,FALSE),"-")</f>
        <v>-</v>
      </c>
      <c r="H684" s="105" t="str">
        <f>IFERROR(VLOOKUP($A684,'HPI Partial'!$A$1:$F$347,3,FALSE),"-")</f>
        <v>-</v>
      </c>
      <c r="I684" s="105" t="str">
        <f>IFERROR(VLOOKUP($A684,'HPI Partial'!$A$1:$F$347,4,FALSE),"-")</f>
        <v>-</v>
      </c>
      <c r="J684" s="105" t="str">
        <f>IFERROR(VLOOKUP($A684,'HPI Partial'!$A$1:$F$347,5,FALSE),"-")</f>
        <v>-</v>
      </c>
      <c r="K684" s="105" t="str">
        <f>IFERROR(VLOOKUP($A684,'HPI Partial'!$A$1:$F$347,6,FALSE),"-")</f>
        <v>-</v>
      </c>
    </row>
    <row r="685" spans="1:11" ht="15" customHeight="1" x14ac:dyDescent="0.2">
      <c r="A685" s="109">
        <v>43376</v>
      </c>
      <c r="B685" s="48">
        <v>25.03</v>
      </c>
      <c r="C685" s="48">
        <v>25.22</v>
      </c>
      <c r="D685" s="48">
        <v>24.75</v>
      </c>
      <c r="E685" s="48">
        <v>24.86</v>
      </c>
      <c r="F685" s="48">
        <v>674920</v>
      </c>
      <c r="G685" s="105" t="str">
        <f>IFERROR(VLOOKUP($A685,'HPI Partial'!$A$1:$F$347,2,FALSE),"-")</f>
        <v>-</v>
      </c>
      <c r="H685" s="105" t="str">
        <f>IFERROR(VLOOKUP($A685,'HPI Partial'!$A$1:$F$347,3,FALSE),"-")</f>
        <v>-</v>
      </c>
      <c r="I685" s="105" t="str">
        <f>IFERROR(VLOOKUP($A685,'HPI Partial'!$A$1:$F$347,4,FALSE),"-")</f>
        <v>-</v>
      </c>
      <c r="J685" s="105" t="str">
        <f>IFERROR(VLOOKUP($A685,'HPI Partial'!$A$1:$F$347,5,FALSE),"-")</f>
        <v>-</v>
      </c>
      <c r="K685" s="105" t="str">
        <f>IFERROR(VLOOKUP($A685,'HPI Partial'!$A$1:$F$347,6,FALSE),"-")</f>
        <v>-</v>
      </c>
    </row>
    <row r="686" spans="1:11" ht="15" customHeight="1" x14ac:dyDescent="0.2">
      <c r="A686" s="109">
        <v>43375</v>
      </c>
      <c r="B686" s="48">
        <v>24.96</v>
      </c>
      <c r="C686" s="48">
        <v>25.15</v>
      </c>
      <c r="D686" s="48">
        <v>24.66</v>
      </c>
      <c r="E686" s="48">
        <v>25</v>
      </c>
      <c r="F686" s="48">
        <v>388983</v>
      </c>
      <c r="G686" s="105" t="str">
        <f>IFERROR(VLOOKUP($A686,'HPI Partial'!$A$1:$F$347,2,FALSE),"-")</f>
        <v>-</v>
      </c>
      <c r="H686" s="105" t="str">
        <f>IFERROR(VLOOKUP($A686,'HPI Partial'!$A$1:$F$347,3,FALSE),"-")</f>
        <v>-</v>
      </c>
      <c r="I686" s="105" t="str">
        <f>IFERROR(VLOOKUP($A686,'HPI Partial'!$A$1:$F$347,4,FALSE),"-")</f>
        <v>-</v>
      </c>
      <c r="J686" s="105" t="str">
        <f>IFERROR(VLOOKUP($A686,'HPI Partial'!$A$1:$F$347,5,FALSE),"-")</f>
        <v>-</v>
      </c>
      <c r="K686" s="105" t="str">
        <f>IFERROR(VLOOKUP($A686,'HPI Partial'!$A$1:$F$347,6,FALSE),"-")</f>
        <v>-</v>
      </c>
    </row>
    <row r="687" spans="1:11" ht="15" customHeight="1" x14ac:dyDescent="0.2">
      <c r="A687" s="109">
        <v>43374</v>
      </c>
      <c r="B687" s="48">
        <v>25.93</v>
      </c>
      <c r="C687" s="48">
        <v>25.93</v>
      </c>
      <c r="D687" s="48">
        <v>25.01</v>
      </c>
      <c r="E687" s="48">
        <v>25.05</v>
      </c>
      <c r="F687" s="48">
        <v>540476</v>
      </c>
      <c r="G687" s="105" t="str">
        <f>IFERROR(VLOOKUP($A687,'HPI Partial'!$A$1:$F$347,2,FALSE),"-")</f>
        <v>-</v>
      </c>
      <c r="H687" s="105" t="str">
        <f>IFERROR(VLOOKUP($A687,'HPI Partial'!$A$1:$F$347,3,FALSE),"-")</f>
        <v>-</v>
      </c>
      <c r="I687" s="105" t="str">
        <f>IFERROR(VLOOKUP($A687,'HPI Partial'!$A$1:$F$347,4,FALSE),"-")</f>
        <v>-</v>
      </c>
      <c r="J687" s="105" t="str">
        <f>IFERROR(VLOOKUP($A687,'HPI Partial'!$A$1:$F$347,5,FALSE),"-")</f>
        <v>-</v>
      </c>
      <c r="K687" s="105" t="str">
        <f>IFERROR(VLOOKUP($A687,'HPI Partial'!$A$1:$F$347,6,FALSE),"-")</f>
        <v>-</v>
      </c>
    </row>
    <row r="688" spans="1:11" ht="15" customHeight="1" x14ac:dyDescent="0.2">
      <c r="A688" s="109">
        <v>43371</v>
      </c>
      <c r="B688" s="48">
        <v>25.85</v>
      </c>
      <c r="C688" s="48">
        <v>26.05</v>
      </c>
      <c r="D688" s="48">
        <v>25.725000000000001</v>
      </c>
      <c r="E688" s="48">
        <v>25.8</v>
      </c>
      <c r="F688" s="48">
        <v>447802</v>
      </c>
      <c r="G688" s="105" t="str">
        <f>IFERROR(VLOOKUP($A688,'HPI Partial'!$A$1:$F$347,2,FALSE),"-")</f>
        <v>-</v>
      </c>
      <c r="H688" s="105" t="str">
        <f>IFERROR(VLOOKUP($A688,'HPI Partial'!$A$1:$F$347,3,FALSE),"-")</f>
        <v>-</v>
      </c>
      <c r="I688" s="105" t="str">
        <f>IFERROR(VLOOKUP($A688,'HPI Partial'!$A$1:$F$347,4,FALSE),"-")</f>
        <v>-</v>
      </c>
      <c r="J688" s="105" t="str">
        <f>IFERROR(VLOOKUP($A688,'HPI Partial'!$A$1:$F$347,5,FALSE),"-")</f>
        <v>-</v>
      </c>
      <c r="K688" s="105" t="str">
        <f>IFERROR(VLOOKUP($A688,'HPI Partial'!$A$1:$F$347,6,FALSE),"-")</f>
        <v>-</v>
      </c>
    </row>
    <row r="689" spans="1:11" ht="15" customHeight="1" x14ac:dyDescent="0.2">
      <c r="A689" s="109">
        <v>43370</v>
      </c>
      <c r="B689" s="48">
        <v>25.85</v>
      </c>
      <c r="C689" s="48">
        <v>26.1</v>
      </c>
      <c r="D689" s="48">
        <v>25.75</v>
      </c>
      <c r="E689" s="48">
        <v>25.9</v>
      </c>
      <c r="F689" s="48">
        <v>249555</v>
      </c>
      <c r="G689" s="105" t="str">
        <f>IFERROR(VLOOKUP($A689,'HPI Partial'!$A$1:$F$347,2,FALSE),"-")</f>
        <v>-</v>
      </c>
      <c r="H689" s="105" t="str">
        <f>IFERROR(VLOOKUP($A689,'HPI Partial'!$A$1:$F$347,3,FALSE),"-")</f>
        <v>-</v>
      </c>
      <c r="I689" s="105" t="str">
        <f>IFERROR(VLOOKUP($A689,'HPI Partial'!$A$1:$F$347,4,FALSE),"-")</f>
        <v>-</v>
      </c>
      <c r="J689" s="105" t="str">
        <f>IFERROR(VLOOKUP($A689,'HPI Partial'!$A$1:$F$347,5,FALSE),"-")</f>
        <v>-</v>
      </c>
      <c r="K689" s="105" t="str">
        <f>IFERROR(VLOOKUP($A689,'HPI Partial'!$A$1:$F$347,6,FALSE),"-")</f>
        <v>-</v>
      </c>
    </row>
    <row r="690" spans="1:11" ht="15" customHeight="1" x14ac:dyDescent="0.2">
      <c r="A690" s="109">
        <v>43369</v>
      </c>
      <c r="B690" s="48">
        <v>25.55</v>
      </c>
      <c r="C690" s="48">
        <v>26.1</v>
      </c>
      <c r="D690" s="48">
        <v>25.524999999999999</v>
      </c>
      <c r="E690" s="48">
        <v>25.85</v>
      </c>
      <c r="F690" s="48">
        <v>427136</v>
      </c>
      <c r="G690" s="105" t="str">
        <f>IFERROR(VLOOKUP($A690,'HPI Partial'!$A$1:$F$347,2,FALSE),"-")</f>
        <v>-</v>
      </c>
      <c r="H690" s="105" t="str">
        <f>IFERROR(VLOOKUP($A690,'HPI Partial'!$A$1:$F$347,3,FALSE),"-")</f>
        <v>-</v>
      </c>
      <c r="I690" s="105" t="str">
        <f>IFERROR(VLOOKUP($A690,'HPI Partial'!$A$1:$F$347,4,FALSE),"-")</f>
        <v>-</v>
      </c>
      <c r="J690" s="105" t="str">
        <f>IFERROR(VLOOKUP($A690,'HPI Partial'!$A$1:$F$347,5,FALSE),"-")</f>
        <v>-</v>
      </c>
      <c r="K690" s="105" t="str">
        <f>IFERROR(VLOOKUP($A690,'HPI Partial'!$A$1:$F$347,6,FALSE),"-")</f>
        <v>-</v>
      </c>
    </row>
    <row r="691" spans="1:11" ht="15" customHeight="1" x14ac:dyDescent="0.2">
      <c r="A691" s="109">
        <v>43368</v>
      </c>
      <c r="B691" s="48">
        <v>25.2</v>
      </c>
      <c r="C691" s="48">
        <v>25.625</v>
      </c>
      <c r="D691" s="48">
        <v>25.164200000000001</v>
      </c>
      <c r="E691" s="48">
        <v>25.55</v>
      </c>
      <c r="F691" s="48">
        <v>572864</v>
      </c>
      <c r="G691" s="105" t="str">
        <f>IFERROR(VLOOKUP($A691,'HPI Partial'!$A$1:$F$347,2,FALSE),"-")</f>
        <v>-</v>
      </c>
      <c r="H691" s="105" t="str">
        <f>IFERROR(VLOOKUP($A691,'HPI Partial'!$A$1:$F$347,3,FALSE),"-")</f>
        <v>-</v>
      </c>
      <c r="I691" s="105" t="str">
        <f>IFERROR(VLOOKUP($A691,'HPI Partial'!$A$1:$F$347,4,FALSE),"-")</f>
        <v>-</v>
      </c>
      <c r="J691" s="105" t="str">
        <f>IFERROR(VLOOKUP($A691,'HPI Partial'!$A$1:$F$347,5,FALSE),"-")</f>
        <v>-</v>
      </c>
      <c r="K691" s="105" t="str">
        <f>IFERROR(VLOOKUP($A691,'HPI Partial'!$A$1:$F$347,6,FALSE),"-")</f>
        <v>-</v>
      </c>
    </row>
    <row r="692" spans="1:11" ht="15" customHeight="1" x14ac:dyDescent="0.2">
      <c r="A692" s="109">
        <v>43367</v>
      </c>
      <c r="B692" s="48">
        <v>24.65</v>
      </c>
      <c r="C692" s="48">
        <v>25.3</v>
      </c>
      <c r="D692" s="48">
        <v>24.35</v>
      </c>
      <c r="E692" s="48">
        <v>25.15</v>
      </c>
      <c r="F692" s="48">
        <v>856948</v>
      </c>
      <c r="G692" s="105" t="str">
        <f>IFERROR(VLOOKUP($A692,'HPI Partial'!$A$1:$F$347,2,FALSE),"-")</f>
        <v>-</v>
      </c>
      <c r="H692" s="105" t="str">
        <f>IFERROR(VLOOKUP($A692,'HPI Partial'!$A$1:$F$347,3,FALSE),"-")</f>
        <v>-</v>
      </c>
      <c r="I692" s="105" t="str">
        <f>IFERROR(VLOOKUP($A692,'HPI Partial'!$A$1:$F$347,4,FALSE),"-")</f>
        <v>-</v>
      </c>
      <c r="J692" s="105" t="str">
        <f>IFERROR(VLOOKUP($A692,'HPI Partial'!$A$1:$F$347,5,FALSE),"-")</f>
        <v>-</v>
      </c>
      <c r="K692" s="105" t="str">
        <f>IFERROR(VLOOKUP($A692,'HPI Partial'!$A$1:$F$347,6,FALSE),"-")</f>
        <v>-</v>
      </c>
    </row>
    <row r="693" spans="1:11" ht="15" customHeight="1" x14ac:dyDescent="0.2">
      <c r="A693" s="109">
        <v>43364</v>
      </c>
      <c r="B693" s="48">
        <v>25.2</v>
      </c>
      <c r="C693" s="48">
        <v>25.2</v>
      </c>
      <c r="D693" s="48">
        <v>24.75</v>
      </c>
      <c r="E693" s="48">
        <v>24.9</v>
      </c>
      <c r="F693" s="48">
        <v>752712</v>
      </c>
      <c r="G693" s="105" t="str">
        <f>IFERROR(VLOOKUP($A693,'HPI Partial'!$A$1:$F$347,2,FALSE),"-")</f>
        <v>-</v>
      </c>
      <c r="H693" s="105" t="str">
        <f>IFERROR(VLOOKUP($A693,'HPI Partial'!$A$1:$F$347,3,FALSE),"-")</f>
        <v>-</v>
      </c>
      <c r="I693" s="105" t="str">
        <f>IFERROR(VLOOKUP($A693,'HPI Partial'!$A$1:$F$347,4,FALSE),"-")</f>
        <v>-</v>
      </c>
      <c r="J693" s="105" t="str">
        <f>IFERROR(VLOOKUP($A693,'HPI Partial'!$A$1:$F$347,5,FALSE),"-")</f>
        <v>-</v>
      </c>
      <c r="K693" s="105" t="str">
        <f>IFERROR(VLOOKUP($A693,'HPI Partial'!$A$1:$F$347,6,FALSE),"-")</f>
        <v>-</v>
      </c>
    </row>
    <row r="694" spans="1:11" ht="15" customHeight="1" x14ac:dyDescent="0.2">
      <c r="A694" s="109">
        <v>43363</v>
      </c>
      <c r="B694" s="48">
        <v>25.35</v>
      </c>
      <c r="C694" s="48">
        <v>25.42</v>
      </c>
      <c r="D694" s="48">
        <v>24.954999999999998</v>
      </c>
      <c r="E694" s="48">
        <v>25.25</v>
      </c>
      <c r="F694" s="48">
        <v>279451</v>
      </c>
      <c r="G694" s="105" t="str">
        <f>IFERROR(VLOOKUP($A694,'HPI Partial'!$A$1:$F$347,2,FALSE),"-")</f>
        <v>-</v>
      </c>
      <c r="H694" s="105" t="str">
        <f>IFERROR(VLOOKUP($A694,'HPI Partial'!$A$1:$F$347,3,FALSE),"-")</f>
        <v>-</v>
      </c>
      <c r="I694" s="105" t="str">
        <f>IFERROR(VLOOKUP($A694,'HPI Partial'!$A$1:$F$347,4,FALSE),"-")</f>
        <v>-</v>
      </c>
      <c r="J694" s="105" t="str">
        <f>IFERROR(VLOOKUP($A694,'HPI Partial'!$A$1:$F$347,5,FALSE),"-")</f>
        <v>-</v>
      </c>
      <c r="K694" s="105" t="str">
        <f>IFERROR(VLOOKUP($A694,'HPI Partial'!$A$1:$F$347,6,FALSE),"-")</f>
        <v>-</v>
      </c>
    </row>
    <row r="695" spans="1:11" ht="15" customHeight="1" x14ac:dyDescent="0.2">
      <c r="A695" s="109">
        <v>43362</v>
      </c>
      <c r="B695" s="48">
        <v>25</v>
      </c>
      <c r="C695" s="48">
        <v>25.35</v>
      </c>
      <c r="D695" s="48">
        <v>24.9</v>
      </c>
      <c r="E695" s="48">
        <v>25.3</v>
      </c>
      <c r="F695" s="48">
        <v>368738</v>
      </c>
      <c r="G695" s="105" t="str">
        <f>IFERROR(VLOOKUP($A695,'HPI Partial'!$A$1:$F$347,2,FALSE),"-")</f>
        <v>-</v>
      </c>
      <c r="H695" s="105" t="str">
        <f>IFERROR(VLOOKUP($A695,'HPI Partial'!$A$1:$F$347,3,FALSE),"-")</f>
        <v>-</v>
      </c>
      <c r="I695" s="105" t="str">
        <f>IFERROR(VLOOKUP($A695,'HPI Partial'!$A$1:$F$347,4,FALSE),"-")</f>
        <v>-</v>
      </c>
      <c r="J695" s="105" t="str">
        <f>IFERROR(VLOOKUP($A695,'HPI Partial'!$A$1:$F$347,5,FALSE),"-")</f>
        <v>-</v>
      </c>
      <c r="K695" s="105" t="str">
        <f>IFERROR(VLOOKUP($A695,'HPI Partial'!$A$1:$F$347,6,FALSE),"-")</f>
        <v>-</v>
      </c>
    </row>
    <row r="696" spans="1:11" ht="15" customHeight="1" x14ac:dyDescent="0.2">
      <c r="A696" s="109">
        <v>43361</v>
      </c>
      <c r="B696" s="48">
        <v>25.05</v>
      </c>
      <c r="C696" s="48">
        <v>25.3</v>
      </c>
      <c r="D696" s="48">
        <v>25</v>
      </c>
      <c r="E696" s="48">
        <v>25.05</v>
      </c>
      <c r="F696" s="48">
        <v>431665</v>
      </c>
      <c r="G696" s="105" t="str">
        <f>IFERROR(VLOOKUP($A696,'HPI Partial'!$A$1:$F$347,2,FALSE),"-")</f>
        <v>-</v>
      </c>
      <c r="H696" s="105" t="str">
        <f>IFERROR(VLOOKUP($A696,'HPI Partial'!$A$1:$F$347,3,FALSE),"-")</f>
        <v>-</v>
      </c>
      <c r="I696" s="105" t="str">
        <f>IFERROR(VLOOKUP($A696,'HPI Partial'!$A$1:$F$347,4,FALSE),"-")</f>
        <v>-</v>
      </c>
      <c r="J696" s="105" t="str">
        <f>IFERROR(VLOOKUP($A696,'HPI Partial'!$A$1:$F$347,5,FALSE),"-")</f>
        <v>-</v>
      </c>
      <c r="K696" s="105" t="str">
        <f>IFERROR(VLOOKUP($A696,'HPI Partial'!$A$1:$F$347,6,FALSE),"-")</f>
        <v>-</v>
      </c>
    </row>
    <row r="697" spans="1:11" ht="15" customHeight="1" x14ac:dyDescent="0.2">
      <c r="A697" s="109">
        <v>43360</v>
      </c>
      <c r="B697" s="48">
        <v>25.25</v>
      </c>
      <c r="C697" s="48">
        <v>25.425000000000001</v>
      </c>
      <c r="D697" s="48">
        <v>24.7</v>
      </c>
      <c r="E697" s="48">
        <v>25.1</v>
      </c>
      <c r="F697" s="48">
        <v>1238880</v>
      </c>
      <c r="G697" s="105" t="str">
        <f>IFERROR(VLOOKUP($A697,'HPI Partial'!$A$1:$F$347,2,FALSE),"-")</f>
        <v>-</v>
      </c>
      <c r="H697" s="105" t="str">
        <f>IFERROR(VLOOKUP($A697,'HPI Partial'!$A$1:$F$347,3,FALSE),"-")</f>
        <v>-</v>
      </c>
      <c r="I697" s="105" t="str">
        <f>IFERROR(VLOOKUP($A697,'HPI Partial'!$A$1:$F$347,4,FALSE),"-")</f>
        <v>-</v>
      </c>
      <c r="J697" s="105" t="str">
        <f>IFERROR(VLOOKUP($A697,'HPI Partial'!$A$1:$F$347,5,FALSE),"-")</f>
        <v>-</v>
      </c>
      <c r="K697" s="105" t="str">
        <f>IFERROR(VLOOKUP($A697,'HPI Partial'!$A$1:$F$347,6,FALSE),"-")</f>
        <v>-</v>
      </c>
    </row>
    <row r="698" spans="1:11" ht="15" customHeight="1" x14ac:dyDescent="0.2">
      <c r="A698" s="109">
        <v>43357</v>
      </c>
      <c r="B698" s="48">
        <v>25.2</v>
      </c>
      <c r="C698" s="48">
        <v>25.5</v>
      </c>
      <c r="D698" s="48">
        <v>25</v>
      </c>
      <c r="E698" s="48">
        <v>25.15</v>
      </c>
      <c r="F698" s="48">
        <v>427951</v>
      </c>
      <c r="G698" s="105" t="str">
        <f>IFERROR(VLOOKUP($A698,'HPI Partial'!$A$1:$F$347,2,FALSE),"-")</f>
        <v>-</v>
      </c>
      <c r="H698" s="105" t="str">
        <f>IFERROR(VLOOKUP($A698,'HPI Partial'!$A$1:$F$347,3,FALSE),"-")</f>
        <v>-</v>
      </c>
      <c r="I698" s="105" t="str">
        <f>IFERROR(VLOOKUP($A698,'HPI Partial'!$A$1:$F$347,4,FALSE),"-")</f>
        <v>-</v>
      </c>
      <c r="J698" s="105" t="str">
        <f>IFERROR(VLOOKUP($A698,'HPI Partial'!$A$1:$F$347,5,FALSE),"-")</f>
        <v>-</v>
      </c>
      <c r="K698" s="105" t="str">
        <f>IFERROR(VLOOKUP($A698,'HPI Partial'!$A$1:$F$347,6,FALSE),"-")</f>
        <v>-</v>
      </c>
    </row>
    <row r="699" spans="1:11" ht="15" customHeight="1" x14ac:dyDescent="0.2">
      <c r="A699" s="109">
        <v>43356</v>
      </c>
      <c r="B699" s="48">
        <v>25.1</v>
      </c>
      <c r="C699" s="48">
        <v>25.25</v>
      </c>
      <c r="D699" s="48">
        <v>24.824999999999999</v>
      </c>
      <c r="E699" s="48">
        <v>25.1</v>
      </c>
      <c r="F699" s="48">
        <v>459079</v>
      </c>
      <c r="G699" s="105" t="str">
        <f>IFERROR(VLOOKUP($A699,'HPI Partial'!$A$1:$F$347,2,FALSE),"-")</f>
        <v>-</v>
      </c>
      <c r="H699" s="105" t="str">
        <f>IFERROR(VLOOKUP($A699,'HPI Partial'!$A$1:$F$347,3,FALSE),"-")</f>
        <v>-</v>
      </c>
      <c r="I699" s="105" t="str">
        <f>IFERROR(VLOOKUP($A699,'HPI Partial'!$A$1:$F$347,4,FALSE),"-")</f>
        <v>-</v>
      </c>
      <c r="J699" s="105" t="str">
        <f>IFERROR(VLOOKUP($A699,'HPI Partial'!$A$1:$F$347,5,FALSE),"-")</f>
        <v>-</v>
      </c>
      <c r="K699" s="105" t="str">
        <f>IFERROR(VLOOKUP($A699,'HPI Partial'!$A$1:$F$347,6,FALSE),"-")</f>
        <v>-</v>
      </c>
    </row>
    <row r="700" spans="1:11" ht="15" customHeight="1" x14ac:dyDescent="0.2">
      <c r="A700" s="109">
        <v>43355</v>
      </c>
      <c r="B700" s="48">
        <v>24.45</v>
      </c>
      <c r="C700" s="48">
        <v>25.1</v>
      </c>
      <c r="D700" s="48">
        <v>24.35</v>
      </c>
      <c r="E700" s="48">
        <v>25.05</v>
      </c>
      <c r="F700" s="48">
        <v>523295</v>
      </c>
      <c r="G700" s="105" t="str">
        <f>IFERROR(VLOOKUP($A700,'HPI Partial'!$A$1:$F$347,2,FALSE),"-")</f>
        <v>-</v>
      </c>
      <c r="H700" s="105" t="str">
        <f>IFERROR(VLOOKUP($A700,'HPI Partial'!$A$1:$F$347,3,FALSE),"-")</f>
        <v>-</v>
      </c>
      <c r="I700" s="105" t="str">
        <f>IFERROR(VLOOKUP($A700,'HPI Partial'!$A$1:$F$347,4,FALSE),"-")</f>
        <v>-</v>
      </c>
      <c r="J700" s="105" t="str">
        <f>IFERROR(VLOOKUP($A700,'HPI Partial'!$A$1:$F$347,5,FALSE),"-")</f>
        <v>-</v>
      </c>
      <c r="K700" s="105" t="str">
        <f>IFERROR(VLOOKUP($A700,'HPI Partial'!$A$1:$F$347,6,FALSE),"-")</f>
        <v>-</v>
      </c>
    </row>
    <row r="701" spans="1:11" ht="15" customHeight="1" x14ac:dyDescent="0.2">
      <c r="A701" s="109">
        <v>43354</v>
      </c>
      <c r="B701" s="48">
        <v>24.2</v>
      </c>
      <c r="C701" s="48">
        <v>24.6</v>
      </c>
      <c r="D701" s="48">
        <v>24</v>
      </c>
      <c r="E701" s="48">
        <v>24.5</v>
      </c>
      <c r="F701" s="48">
        <v>532165</v>
      </c>
      <c r="G701" s="105" t="str">
        <f>IFERROR(VLOOKUP($A701,'HPI Partial'!$A$1:$F$347,2,FALSE),"-")</f>
        <v>-</v>
      </c>
      <c r="H701" s="105" t="str">
        <f>IFERROR(VLOOKUP($A701,'HPI Partial'!$A$1:$F$347,3,FALSE),"-")</f>
        <v>-</v>
      </c>
      <c r="I701" s="105" t="str">
        <f>IFERROR(VLOOKUP($A701,'HPI Partial'!$A$1:$F$347,4,FALSE),"-")</f>
        <v>-</v>
      </c>
      <c r="J701" s="105" t="str">
        <f>IFERROR(VLOOKUP($A701,'HPI Partial'!$A$1:$F$347,5,FALSE),"-")</f>
        <v>-</v>
      </c>
      <c r="K701" s="105" t="str">
        <f>IFERROR(VLOOKUP($A701,'HPI Partial'!$A$1:$F$347,6,FALSE),"-")</f>
        <v>-</v>
      </c>
    </row>
    <row r="702" spans="1:11" ht="15" customHeight="1" x14ac:dyDescent="0.2">
      <c r="A702" s="109">
        <v>43353</v>
      </c>
      <c r="B702" s="48">
        <v>24.1</v>
      </c>
      <c r="C702" s="48">
        <v>24.25</v>
      </c>
      <c r="D702" s="48">
        <v>23.85</v>
      </c>
      <c r="E702" s="48">
        <v>24.2</v>
      </c>
      <c r="F702" s="48">
        <v>254522</v>
      </c>
      <c r="G702" s="105" t="str">
        <f>IFERROR(VLOOKUP($A702,'HPI Partial'!$A$1:$F$347,2,FALSE),"-")</f>
        <v>-</v>
      </c>
      <c r="H702" s="105" t="str">
        <f>IFERROR(VLOOKUP($A702,'HPI Partial'!$A$1:$F$347,3,FALSE),"-")</f>
        <v>-</v>
      </c>
      <c r="I702" s="105" t="str">
        <f>IFERROR(VLOOKUP($A702,'HPI Partial'!$A$1:$F$347,4,FALSE),"-")</f>
        <v>-</v>
      </c>
      <c r="J702" s="105" t="str">
        <f>IFERROR(VLOOKUP($A702,'HPI Partial'!$A$1:$F$347,5,FALSE),"-")</f>
        <v>-</v>
      </c>
      <c r="K702" s="105" t="str">
        <f>IFERROR(VLOOKUP($A702,'HPI Partial'!$A$1:$F$347,6,FALSE),"-")</f>
        <v>-</v>
      </c>
    </row>
    <row r="703" spans="1:11" ht="15" customHeight="1" x14ac:dyDescent="0.2">
      <c r="A703" s="109">
        <v>43350</v>
      </c>
      <c r="B703" s="48">
        <v>24.1</v>
      </c>
      <c r="C703" s="48">
        <v>24.45</v>
      </c>
      <c r="D703" s="48">
        <v>23.8</v>
      </c>
      <c r="E703" s="48">
        <v>24</v>
      </c>
      <c r="F703" s="48">
        <v>483781</v>
      </c>
      <c r="G703" s="105" t="str">
        <f>IFERROR(VLOOKUP($A703,'HPI Partial'!$A$1:$F$347,2,FALSE),"-")</f>
        <v>-</v>
      </c>
      <c r="H703" s="105" t="str">
        <f>IFERROR(VLOOKUP($A703,'HPI Partial'!$A$1:$F$347,3,FALSE),"-")</f>
        <v>-</v>
      </c>
      <c r="I703" s="105" t="str">
        <f>IFERROR(VLOOKUP($A703,'HPI Partial'!$A$1:$F$347,4,FALSE),"-")</f>
        <v>-</v>
      </c>
      <c r="J703" s="105" t="str">
        <f>IFERROR(VLOOKUP($A703,'HPI Partial'!$A$1:$F$347,5,FALSE),"-")</f>
        <v>-</v>
      </c>
      <c r="K703" s="105" t="str">
        <f>IFERROR(VLOOKUP($A703,'HPI Partial'!$A$1:$F$347,6,FALSE),"-")</f>
        <v>-</v>
      </c>
    </row>
    <row r="704" spans="1:11" ht="15" customHeight="1" x14ac:dyDescent="0.2">
      <c r="A704" s="109">
        <v>43349</v>
      </c>
      <c r="B704" s="48">
        <v>23.85</v>
      </c>
      <c r="C704" s="48">
        <v>24.3</v>
      </c>
      <c r="D704" s="48">
        <v>23.8</v>
      </c>
      <c r="E704" s="48">
        <v>24.05</v>
      </c>
      <c r="F704" s="48">
        <v>281971</v>
      </c>
      <c r="G704" s="105" t="str">
        <f>IFERROR(VLOOKUP($A704,'HPI Partial'!$A$1:$F$347,2,FALSE),"-")</f>
        <v>-</v>
      </c>
      <c r="H704" s="105" t="str">
        <f>IFERROR(VLOOKUP($A704,'HPI Partial'!$A$1:$F$347,3,FALSE),"-")</f>
        <v>-</v>
      </c>
      <c r="I704" s="105" t="str">
        <f>IFERROR(VLOOKUP($A704,'HPI Partial'!$A$1:$F$347,4,FALSE),"-")</f>
        <v>-</v>
      </c>
      <c r="J704" s="105" t="str">
        <f>IFERROR(VLOOKUP($A704,'HPI Partial'!$A$1:$F$347,5,FALSE),"-")</f>
        <v>-</v>
      </c>
      <c r="K704" s="105" t="str">
        <f>IFERROR(VLOOKUP($A704,'HPI Partial'!$A$1:$F$347,6,FALSE),"-")</f>
        <v>-</v>
      </c>
    </row>
    <row r="705" spans="1:11" ht="15" customHeight="1" x14ac:dyDescent="0.2">
      <c r="A705" s="109">
        <v>43348</v>
      </c>
      <c r="B705" s="48">
        <v>24.05</v>
      </c>
      <c r="C705" s="48">
        <v>24.15</v>
      </c>
      <c r="D705" s="48">
        <v>23.75</v>
      </c>
      <c r="E705" s="48">
        <v>23.9</v>
      </c>
      <c r="F705" s="48">
        <v>294722</v>
      </c>
      <c r="G705" s="105" t="str">
        <f>IFERROR(VLOOKUP($A705,'HPI Partial'!$A$1:$F$347,2,FALSE),"-")</f>
        <v>-</v>
      </c>
      <c r="H705" s="105" t="str">
        <f>IFERROR(VLOOKUP($A705,'HPI Partial'!$A$1:$F$347,3,FALSE),"-")</f>
        <v>-</v>
      </c>
      <c r="I705" s="105" t="str">
        <f>IFERROR(VLOOKUP($A705,'HPI Partial'!$A$1:$F$347,4,FALSE),"-")</f>
        <v>-</v>
      </c>
      <c r="J705" s="105" t="str">
        <f>IFERROR(VLOOKUP($A705,'HPI Partial'!$A$1:$F$347,5,FALSE),"-")</f>
        <v>-</v>
      </c>
      <c r="K705" s="105" t="str">
        <f>IFERROR(VLOOKUP($A705,'HPI Partial'!$A$1:$F$347,6,FALSE),"-")</f>
        <v>-</v>
      </c>
    </row>
    <row r="706" spans="1:11" ht="15" customHeight="1" x14ac:dyDescent="0.2">
      <c r="A706" s="109">
        <v>43347</v>
      </c>
      <c r="B706" s="48">
        <v>23.35</v>
      </c>
      <c r="C706" s="48">
        <v>24.15</v>
      </c>
      <c r="D706" s="48">
        <v>23.25</v>
      </c>
      <c r="E706" s="48">
        <v>24</v>
      </c>
      <c r="F706" s="48">
        <v>523828</v>
      </c>
      <c r="G706" s="105" t="str">
        <f>IFERROR(VLOOKUP($A706,'HPI Partial'!$A$1:$F$347,2,FALSE),"-")</f>
        <v>-</v>
      </c>
      <c r="H706" s="105" t="str">
        <f>IFERROR(VLOOKUP($A706,'HPI Partial'!$A$1:$F$347,3,FALSE),"-")</f>
        <v>-</v>
      </c>
      <c r="I706" s="105" t="str">
        <f>IFERROR(VLOOKUP($A706,'HPI Partial'!$A$1:$F$347,4,FALSE),"-")</f>
        <v>-</v>
      </c>
      <c r="J706" s="105" t="str">
        <f>IFERROR(VLOOKUP($A706,'HPI Partial'!$A$1:$F$347,5,FALSE),"-")</f>
        <v>-</v>
      </c>
      <c r="K706" s="105" t="str">
        <f>IFERROR(VLOOKUP($A706,'HPI Partial'!$A$1:$F$347,6,FALSE),"-")</f>
        <v>-</v>
      </c>
    </row>
    <row r="707" spans="1:11" ht="15" customHeight="1" x14ac:dyDescent="0.2">
      <c r="A707" s="109">
        <v>43343</v>
      </c>
      <c r="B707" s="48">
        <v>23.6</v>
      </c>
      <c r="C707" s="48">
        <v>23.7</v>
      </c>
      <c r="D707" s="48">
        <v>23.4</v>
      </c>
      <c r="E707" s="48">
        <v>23.5</v>
      </c>
      <c r="F707" s="48">
        <v>300094</v>
      </c>
      <c r="G707" s="105" t="str">
        <f>IFERROR(VLOOKUP($A707,'HPI Partial'!$A$1:$F$347,2,FALSE),"-")</f>
        <v>-</v>
      </c>
      <c r="H707" s="105" t="str">
        <f>IFERROR(VLOOKUP($A707,'HPI Partial'!$A$1:$F$347,3,FALSE),"-")</f>
        <v>-</v>
      </c>
      <c r="I707" s="105" t="str">
        <f>IFERROR(VLOOKUP($A707,'HPI Partial'!$A$1:$F$347,4,FALSE),"-")</f>
        <v>-</v>
      </c>
      <c r="J707" s="105" t="str">
        <f>IFERROR(VLOOKUP($A707,'HPI Partial'!$A$1:$F$347,5,FALSE),"-")</f>
        <v>-</v>
      </c>
      <c r="K707" s="105" t="str">
        <f>IFERROR(VLOOKUP($A707,'HPI Partial'!$A$1:$F$347,6,FALSE),"-")</f>
        <v>-</v>
      </c>
    </row>
    <row r="708" spans="1:11" ht="15" customHeight="1" x14ac:dyDescent="0.2">
      <c r="A708" s="109">
        <v>43342</v>
      </c>
      <c r="B708" s="48">
        <v>23.9</v>
      </c>
      <c r="C708" s="48">
        <v>23.9</v>
      </c>
      <c r="D708" s="48">
        <v>23.45</v>
      </c>
      <c r="E708" s="48">
        <v>23.65</v>
      </c>
      <c r="F708" s="48">
        <v>287581</v>
      </c>
      <c r="G708" s="105" t="str">
        <f>IFERROR(VLOOKUP($A708,'HPI Partial'!$A$1:$F$347,2,FALSE),"-")</f>
        <v>-</v>
      </c>
      <c r="H708" s="105" t="str">
        <f>IFERROR(VLOOKUP($A708,'HPI Partial'!$A$1:$F$347,3,FALSE),"-")</f>
        <v>-</v>
      </c>
      <c r="I708" s="105" t="str">
        <f>IFERROR(VLOOKUP($A708,'HPI Partial'!$A$1:$F$347,4,FALSE),"-")</f>
        <v>-</v>
      </c>
      <c r="J708" s="105" t="str">
        <f>IFERROR(VLOOKUP($A708,'HPI Partial'!$A$1:$F$347,5,FALSE),"-")</f>
        <v>-</v>
      </c>
      <c r="K708" s="105" t="str">
        <f>IFERROR(VLOOKUP($A708,'HPI Partial'!$A$1:$F$347,6,FALSE),"-")</f>
        <v>-</v>
      </c>
    </row>
    <row r="709" spans="1:11" ht="15" customHeight="1" x14ac:dyDescent="0.2">
      <c r="A709" s="109">
        <v>43341</v>
      </c>
      <c r="B709" s="48">
        <v>24.45</v>
      </c>
      <c r="C709" s="48">
        <v>24.45</v>
      </c>
      <c r="D709" s="48">
        <v>23.8</v>
      </c>
      <c r="E709" s="48">
        <v>24</v>
      </c>
      <c r="F709" s="48">
        <v>283238</v>
      </c>
      <c r="G709" s="105" t="str">
        <f>IFERROR(VLOOKUP($A709,'HPI Partial'!$A$1:$F$347,2,FALSE),"-")</f>
        <v>-</v>
      </c>
      <c r="H709" s="105" t="str">
        <f>IFERROR(VLOOKUP($A709,'HPI Partial'!$A$1:$F$347,3,FALSE),"-")</f>
        <v>-</v>
      </c>
      <c r="I709" s="105" t="str">
        <f>IFERROR(VLOOKUP($A709,'HPI Partial'!$A$1:$F$347,4,FALSE),"-")</f>
        <v>-</v>
      </c>
      <c r="J709" s="105" t="str">
        <f>IFERROR(VLOOKUP($A709,'HPI Partial'!$A$1:$F$347,5,FALSE),"-")</f>
        <v>-</v>
      </c>
      <c r="K709" s="105" t="str">
        <f>IFERROR(VLOOKUP($A709,'HPI Partial'!$A$1:$F$347,6,FALSE),"-")</f>
        <v>-</v>
      </c>
    </row>
    <row r="710" spans="1:11" ht="15" customHeight="1" x14ac:dyDescent="0.2">
      <c r="A710" s="109">
        <v>43340</v>
      </c>
      <c r="B710" s="48">
        <v>24.5</v>
      </c>
      <c r="C710" s="48">
        <v>24.5</v>
      </c>
      <c r="D710" s="48">
        <v>24.25</v>
      </c>
      <c r="E710" s="48">
        <v>24.4</v>
      </c>
      <c r="F710" s="48">
        <v>373579</v>
      </c>
      <c r="G710" s="105" t="str">
        <f>IFERROR(VLOOKUP($A710,'HPI Partial'!$A$1:$F$347,2,FALSE),"-")</f>
        <v>-</v>
      </c>
      <c r="H710" s="105" t="str">
        <f>IFERROR(VLOOKUP($A710,'HPI Partial'!$A$1:$F$347,3,FALSE),"-")</f>
        <v>-</v>
      </c>
      <c r="I710" s="105" t="str">
        <f>IFERROR(VLOOKUP($A710,'HPI Partial'!$A$1:$F$347,4,FALSE),"-")</f>
        <v>-</v>
      </c>
      <c r="J710" s="105" t="str">
        <f>IFERROR(VLOOKUP($A710,'HPI Partial'!$A$1:$F$347,5,FALSE),"-")</f>
        <v>-</v>
      </c>
      <c r="K710" s="105" t="str">
        <f>IFERROR(VLOOKUP($A710,'HPI Partial'!$A$1:$F$347,6,FALSE),"-")</f>
        <v>-</v>
      </c>
    </row>
    <row r="711" spans="1:11" ht="15" customHeight="1" x14ac:dyDescent="0.2">
      <c r="A711" s="109">
        <v>43339</v>
      </c>
      <c r="B711" s="48">
        <v>24.65</v>
      </c>
      <c r="C711" s="48">
        <v>24.7</v>
      </c>
      <c r="D711" s="48">
        <v>24.15</v>
      </c>
      <c r="E711" s="48">
        <v>24.4</v>
      </c>
      <c r="F711" s="48">
        <v>444755</v>
      </c>
      <c r="G711" s="105" t="str">
        <f>IFERROR(VLOOKUP($A711,'HPI Partial'!$A$1:$F$347,2,FALSE),"-")</f>
        <v>-</v>
      </c>
      <c r="H711" s="105" t="str">
        <f>IFERROR(VLOOKUP($A711,'HPI Partial'!$A$1:$F$347,3,FALSE),"-")</f>
        <v>-</v>
      </c>
      <c r="I711" s="105" t="str">
        <f>IFERROR(VLOOKUP($A711,'HPI Partial'!$A$1:$F$347,4,FALSE),"-")</f>
        <v>-</v>
      </c>
      <c r="J711" s="105" t="str">
        <f>IFERROR(VLOOKUP($A711,'HPI Partial'!$A$1:$F$347,5,FALSE),"-")</f>
        <v>-</v>
      </c>
      <c r="K711" s="105" t="str">
        <f>IFERROR(VLOOKUP($A711,'HPI Partial'!$A$1:$F$347,6,FALSE),"-")</f>
        <v>-</v>
      </c>
    </row>
    <row r="712" spans="1:11" ht="15" customHeight="1" x14ac:dyDescent="0.2">
      <c r="A712" s="109">
        <v>43336</v>
      </c>
      <c r="B712" s="48">
        <v>24.4</v>
      </c>
      <c r="C712" s="48">
        <v>25.25</v>
      </c>
      <c r="D712" s="48">
        <v>24.3</v>
      </c>
      <c r="E712" s="48">
        <v>24.5</v>
      </c>
      <c r="F712" s="48">
        <v>819535</v>
      </c>
      <c r="G712" s="105" t="str">
        <f>IFERROR(VLOOKUP($A712,'HPI Partial'!$A$1:$F$347,2,FALSE),"-")</f>
        <v>-</v>
      </c>
      <c r="H712" s="105" t="str">
        <f>IFERROR(VLOOKUP($A712,'HPI Partial'!$A$1:$F$347,3,FALSE),"-")</f>
        <v>-</v>
      </c>
      <c r="I712" s="105" t="str">
        <f>IFERROR(VLOOKUP($A712,'HPI Partial'!$A$1:$F$347,4,FALSE),"-")</f>
        <v>-</v>
      </c>
      <c r="J712" s="105" t="str">
        <f>IFERROR(VLOOKUP($A712,'HPI Partial'!$A$1:$F$347,5,FALSE),"-")</f>
        <v>-</v>
      </c>
      <c r="K712" s="105" t="str">
        <f>IFERROR(VLOOKUP($A712,'HPI Partial'!$A$1:$F$347,6,FALSE),"-")</f>
        <v>-</v>
      </c>
    </row>
    <row r="713" spans="1:11" ht="15" customHeight="1" x14ac:dyDescent="0.2">
      <c r="A713" s="109">
        <v>43335</v>
      </c>
      <c r="B713" s="48">
        <v>23.85</v>
      </c>
      <c r="C713" s="48">
        <v>24.45</v>
      </c>
      <c r="D713" s="48">
        <v>23.7</v>
      </c>
      <c r="E713" s="48">
        <v>24.35</v>
      </c>
      <c r="F713" s="48">
        <v>603778</v>
      </c>
      <c r="G713" s="105" t="str">
        <f>IFERROR(VLOOKUP($A713,'HPI Partial'!$A$1:$F$347,2,FALSE),"-")</f>
        <v>-</v>
      </c>
      <c r="H713" s="105" t="str">
        <f>IFERROR(VLOOKUP($A713,'HPI Partial'!$A$1:$F$347,3,FALSE),"-")</f>
        <v>-</v>
      </c>
      <c r="I713" s="105" t="str">
        <f>IFERROR(VLOOKUP($A713,'HPI Partial'!$A$1:$F$347,4,FALSE),"-")</f>
        <v>-</v>
      </c>
      <c r="J713" s="105" t="str">
        <f>IFERROR(VLOOKUP($A713,'HPI Partial'!$A$1:$F$347,5,FALSE),"-")</f>
        <v>-</v>
      </c>
      <c r="K713" s="105" t="str">
        <f>IFERROR(VLOOKUP($A713,'HPI Partial'!$A$1:$F$347,6,FALSE),"-")</f>
        <v>-</v>
      </c>
    </row>
    <row r="714" spans="1:11" ht="15" customHeight="1" x14ac:dyDescent="0.2">
      <c r="A714" s="109">
        <v>43334</v>
      </c>
      <c r="B714" s="48">
        <v>23.5</v>
      </c>
      <c r="C714" s="48">
        <v>24</v>
      </c>
      <c r="D714" s="48">
        <v>23.45</v>
      </c>
      <c r="E714" s="48">
        <v>23.85</v>
      </c>
      <c r="F714" s="48">
        <v>428019</v>
      </c>
      <c r="G714" s="105" t="str">
        <f>IFERROR(VLOOKUP($A714,'HPI Partial'!$A$1:$F$347,2,FALSE),"-")</f>
        <v>-</v>
      </c>
      <c r="H714" s="105" t="str">
        <f>IFERROR(VLOOKUP($A714,'HPI Partial'!$A$1:$F$347,3,FALSE),"-")</f>
        <v>-</v>
      </c>
      <c r="I714" s="105" t="str">
        <f>IFERROR(VLOOKUP($A714,'HPI Partial'!$A$1:$F$347,4,FALSE),"-")</f>
        <v>-</v>
      </c>
      <c r="J714" s="105" t="str">
        <f>IFERROR(VLOOKUP($A714,'HPI Partial'!$A$1:$F$347,5,FALSE),"-")</f>
        <v>-</v>
      </c>
      <c r="K714" s="105" t="str">
        <f>IFERROR(VLOOKUP($A714,'HPI Partial'!$A$1:$F$347,6,FALSE),"-")</f>
        <v>-</v>
      </c>
    </row>
    <row r="715" spans="1:11" ht="15" customHeight="1" x14ac:dyDescent="0.2">
      <c r="A715" s="109">
        <v>43333</v>
      </c>
      <c r="B715" s="48">
        <v>23.25</v>
      </c>
      <c r="C715" s="48">
        <v>24</v>
      </c>
      <c r="D715" s="48">
        <v>22.85</v>
      </c>
      <c r="E715" s="48">
        <v>23.5</v>
      </c>
      <c r="F715" s="48">
        <v>805976</v>
      </c>
      <c r="G715" s="105" t="str">
        <f>IFERROR(VLOOKUP($A715,'HPI Partial'!$A$1:$F$347,2,FALSE),"-")</f>
        <v>-</v>
      </c>
      <c r="H715" s="105" t="str">
        <f>IFERROR(VLOOKUP($A715,'HPI Partial'!$A$1:$F$347,3,FALSE),"-")</f>
        <v>-</v>
      </c>
      <c r="I715" s="105" t="str">
        <f>IFERROR(VLOOKUP($A715,'HPI Partial'!$A$1:$F$347,4,FALSE),"-")</f>
        <v>-</v>
      </c>
      <c r="J715" s="105" t="str">
        <f>IFERROR(VLOOKUP($A715,'HPI Partial'!$A$1:$F$347,5,FALSE),"-")</f>
        <v>-</v>
      </c>
      <c r="K715" s="105" t="str">
        <f>IFERROR(VLOOKUP($A715,'HPI Partial'!$A$1:$F$347,6,FALSE),"-")</f>
        <v>-</v>
      </c>
    </row>
    <row r="716" spans="1:11" ht="15" customHeight="1" x14ac:dyDescent="0.2">
      <c r="A716" s="109">
        <v>43332</v>
      </c>
      <c r="B716" s="48">
        <v>22.5</v>
      </c>
      <c r="C716" s="48">
        <v>23.3</v>
      </c>
      <c r="D716" s="48">
        <v>22.3</v>
      </c>
      <c r="E716" s="48">
        <v>23.15</v>
      </c>
      <c r="F716" s="48">
        <v>1310521</v>
      </c>
      <c r="G716" s="105" t="str">
        <f>IFERROR(VLOOKUP($A716,'HPI Partial'!$A$1:$F$347,2,FALSE),"-")</f>
        <v>-</v>
      </c>
      <c r="H716" s="105" t="str">
        <f>IFERROR(VLOOKUP($A716,'HPI Partial'!$A$1:$F$347,3,FALSE),"-")</f>
        <v>-</v>
      </c>
      <c r="I716" s="105" t="str">
        <f>IFERROR(VLOOKUP($A716,'HPI Partial'!$A$1:$F$347,4,FALSE),"-")</f>
        <v>-</v>
      </c>
      <c r="J716" s="105" t="str">
        <f>IFERROR(VLOOKUP($A716,'HPI Partial'!$A$1:$F$347,5,FALSE),"-")</f>
        <v>-</v>
      </c>
      <c r="K716" s="105" t="str">
        <f>IFERROR(VLOOKUP($A716,'HPI Partial'!$A$1:$F$347,6,FALSE),"-")</f>
        <v>-</v>
      </c>
    </row>
    <row r="717" spans="1:11" ht="15" customHeight="1" x14ac:dyDescent="0.2">
      <c r="A717" s="109">
        <v>43329</v>
      </c>
      <c r="B717" s="48">
        <v>22.75</v>
      </c>
      <c r="C717" s="48">
        <v>22.75</v>
      </c>
      <c r="D717" s="48">
        <v>22.1</v>
      </c>
      <c r="E717" s="48">
        <v>22.4</v>
      </c>
      <c r="F717" s="48">
        <v>622507</v>
      </c>
      <c r="G717" s="105" t="str">
        <f>IFERROR(VLOOKUP($A717,'HPI Partial'!$A$1:$F$347,2,FALSE),"-")</f>
        <v>-</v>
      </c>
      <c r="H717" s="105" t="str">
        <f>IFERROR(VLOOKUP($A717,'HPI Partial'!$A$1:$F$347,3,FALSE),"-")</f>
        <v>-</v>
      </c>
      <c r="I717" s="105" t="str">
        <f>IFERROR(VLOOKUP($A717,'HPI Partial'!$A$1:$F$347,4,FALSE),"-")</f>
        <v>-</v>
      </c>
      <c r="J717" s="105" t="str">
        <f>IFERROR(VLOOKUP($A717,'HPI Partial'!$A$1:$F$347,5,FALSE),"-")</f>
        <v>-</v>
      </c>
      <c r="K717" s="105" t="str">
        <f>IFERROR(VLOOKUP($A717,'HPI Partial'!$A$1:$F$347,6,FALSE),"-")</f>
        <v>-</v>
      </c>
    </row>
    <row r="718" spans="1:11" ht="15" customHeight="1" x14ac:dyDescent="0.2">
      <c r="A718" s="109">
        <v>43328</v>
      </c>
      <c r="B718" s="48">
        <v>23.1</v>
      </c>
      <c r="C718" s="48">
        <v>23.1</v>
      </c>
      <c r="D718" s="48">
        <v>22.25</v>
      </c>
      <c r="E718" s="48">
        <v>22.75</v>
      </c>
      <c r="F718" s="48">
        <v>1524901</v>
      </c>
      <c r="G718" s="105" t="str">
        <f>IFERROR(VLOOKUP($A718,'HPI Partial'!$A$1:$F$347,2,FALSE),"-")</f>
        <v>-</v>
      </c>
      <c r="H718" s="105" t="str">
        <f>IFERROR(VLOOKUP($A718,'HPI Partial'!$A$1:$F$347,3,FALSE),"-")</f>
        <v>-</v>
      </c>
      <c r="I718" s="105" t="str">
        <f>IFERROR(VLOOKUP($A718,'HPI Partial'!$A$1:$F$347,4,FALSE),"-")</f>
        <v>-</v>
      </c>
      <c r="J718" s="105" t="str">
        <f>IFERROR(VLOOKUP($A718,'HPI Partial'!$A$1:$F$347,5,FALSE),"-")</f>
        <v>-</v>
      </c>
      <c r="K718" s="105" t="str">
        <f>IFERROR(VLOOKUP($A718,'HPI Partial'!$A$1:$F$347,6,FALSE),"-")</f>
        <v>-</v>
      </c>
    </row>
    <row r="719" spans="1:11" ht="15" customHeight="1" x14ac:dyDescent="0.2">
      <c r="A719" s="109">
        <v>43327</v>
      </c>
      <c r="B719" s="48">
        <v>23.3</v>
      </c>
      <c r="C719" s="48">
        <v>23.6</v>
      </c>
      <c r="D719" s="48">
        <v>22.75</v>
      </c>
      <c r="E719" s="48">
        <v>23.1</v>
      </c>
      <c r="F719" s="48">
        <v>1149941</v>
      </c>
      <c r="G719" s="105" t="str">
        <f>IFERROR(VLOOKUP($A719,'HPI Partial'!$A$1:$F$347,2,FALSE),"-")</f>
        <v>-</v>
      </c>
      <c r="H719" s="105" t="str">
        <f>IFERROR(VLOOKUP($A719,'HPI Partial'!$A$1:$F$347,3,FALSE),"-")</f>
        <v>-</v>
      </c>
      <c r="I719" s="105" t="str">
        <f>IFERROR(VLOOKUP($A719,'HPI Partial'!$A$1:$F$347,4,FALSE),"-")</f>
        <v>-</v>
      </c>
      <c r="J719" s="105" t="str">
        <f>IFERROR(VLOOKUP($A719,'HPI Partial'!$A$1:$F$347,5,FALSE),"-")</f>
        <v>-</v>
      </c>
      <c r="K719" s="105" t="str">
        <f>IFERROR(VLOOKUP($A719,'HPI Partial'!$A$1:$F$347,6,FALSE),"-")</f>
        <v>-</v>
      </c>
    </row>
    <row r="720" spans="1:11" ht="15" customHeight="1" x14ac:dyDescent="0.2">
      <c r="A720" s="109">
        <v>43326</v>
      </c>
      <c r="B720" s="48">
        <v>22.85</v>
      </c>
      <c r="C720" s="48">
        <v>23.4</v>
      </c>
      <c r="D720" s="48">
        <v>22.85</v>
      </c>
      <c r="E720" s="48">
        <v>23.3</v>
      </c>
      <c r="F720" s="48">
        <v>575707</v>
      </c>
      <c r="G720" s="105" t="str">
        <f>IFERROR(VLOOKUP($A720,'HPI Partial'!$A$1:$F$347,2,FALSE),"-")</f>
        <v>-</v>
      </c>
      <c r="H720" s="105" t="str">
        <f>IFERROR(VLOOKUP($A720,'HPI Partial'!$A$1:$F$347,3,FALSE),"-")</f>
        <v>-</v>
      </c>
      <c r="I720" s="105" t="str">
        <f>IFERROR(VLOOKUP($A720,'HPI Partial'!$A$1:$F$347,4,FALSE),"-")</f>
        <v>-</v>
      </c>
      <c r="J720" s="105" t="str">
        <f>IFERROR(VLOOKUP($A720,'HPI Partial'!$A$1:$F$347,5,FALSE),"-")</f>
        <v>-</v>
      </c>
      <c r="K720" s="105" t="str">
        <f>IFERROR(VLOOKUP($A720,'HPI Partial'!$A$1:$F$347,6,FALSE),"-")</f>
        <v>-</v>
      </c>
    </row>
    <row r="721" spans="1:11" ht="15" customHeight="1" x14ac:dyDescent="0.2">
      <c r="A721" s="109">
        <v>43325</v>
      </c>
      <c r="B721" s="48">
        <v>22.8</v>
      </c>
      <c r="C721" s="48">
        <v>23.15</v>
      </c>
      <c r="D721" s="48">
        <v>22.725000000000001</v>
      </c>
      <c r="E721" s="48">
        <v>22.75</v>
      </c>
      <c r="F721" s="48">
        <v>294158</v>
      </c>
      <c r="G721" s="105" t="str">
        <f>IFERROR(VLOOKUP($A721,'HPI Partial'!$A$1:$F$347,2,FALSE),"-")</f>
        <v>-</v>
      </c>
      <c r="H721" s="105" t="str">
        <f>IFERROR(VLOOKUP($A721,'HPI Partial'!$A$1:$F$347,3,FALSE),"-")</f>
        <v>-</v>
      </c>
      <c r="I721" s="105" t="str">
        <f>IFERROR(VLOOKUP($A721,'HPI Partial'!$A$1:$F$347,4,FALSE),"-")</f>
        <v>-</v>
      </c>
      <c r="J721" s="105" t="str">
        <f>IFERROR(VLOOKUP($A721,'HPI Partial'!$A$1:$F$347,5,FALSE),"-")</f>
        <v>-</v>
      </c>
      <c r="K721" s="105" t="str">
        <f>IFERROR(VLOOKUP($A721,'HPI Partial'!$A$1:$F$347,6,FALSE),"-")</f>
        <v>-</v>
      </c>
    </row>
    <row r="722" spans="1:11" ht="15" customHeight="1" x14ac:dyDescent="0.2">
      <c r="A722" s="109">
        <v>43322</v>
      </c>
      <c r="B722" s="48">
        <v>22.25</v>
      </c>
      <c r="C722" s="48">
        <v>22.95</v>
      </c>
      <c r="D722" s="48">
        <v>22.1</v>
      </c>
      <c r="E722" s="48">
        <v>22.75</v>
      </c>
      <c r="F722" s="48">
        <v>310206</v>
      </c>
      <c r="G722" s="105" t="str">
        <f>IFERROR(VLOOKUP($A722,'HPI Partial'!$A$1:$F$347,2,FALSE),"-")</f>
        <v>-</v>
      </c>
      <c r="H722" s="105" t="str">
        <f>IFERROR(VLOOKUP($A722,'HPI Partial'!$A$1:$F$347,3,FALSE),"-")</f>
        <v>-</v>
      </c>
      <c r="I722" s="105" t="str">
        <f>IFERROR(VLOOKUP($A722,'HPI Partial'!$A$1:$F$347,4,FALSE),"-")</f>
        <v>-</v>
      </c>
      <c r="J722" s="105" t="str">
        <f>IFERROR(VLOOKUP($A722,'HPI Partial'!$A$1:$F$347,5,FALSE),"-")</f>
        <v>-</v>
      </c>
      <c r="K722" s="105" t="str">
        <f>IFERROR(VLOOKUP($A722,'HPI Partial'!$A$1:$F$347,6,FALSE),"-")</f>
        <v>-</v>
      </c>
    </row>
    <row r="723" spans="1:11" ht="15" customHeight="1" x14ac:dyDescent="0.2">
      <c r="A723" s="109">
        <v>43321</v>
      </c>
      <c r="B723" s="48">
        <v>22.65</v>
      </c>
      <c r="C723" s="48">
        <v>23</v>
      </c>
      <c r="D723" s="48">
        <v>22.4</v>
      </c>
      <c r="E723" s="48">
        <v>22.45</v>
      </c>
      <c r="F723" s="48">
        <v>600719</v>
      </c>
      <c r="G723" s="105" t="str">
        <f>IFERROR(VLOOKUP($A723,'HPI Partial'!$A$1:$F$347,2,FALSE),"-")</f>
        <v>-</v>
      </c>
      <c r="H723" s="105" t="str">
        <f>IFERROR(VLOOKUP($A723,'HPI Partial'!$A$1:$F$347,3,FALSE),"-")</f>
        <v>-</v>
      </c>
      <c r="I723" s="105" t="str">
        <f>IFERROR(VLOOKUP($A723,'HPI Partial'!$A$1:$F$347,4,FALSE),"-")</f>
        <v>-</v>
      </c>
      <c r="J723" s="105" t="str">
        <f>IFERROR(VLOOKUP($A723,'HPI Partial'!$A$1:$F$347,5,FALSE),"-")</f>
        <v>-</v>
      </c>
      <c r="K723" s="105" t="str">
        <f>IFERROR(VLOOKUP($A723,'HPI Partial'!$A$1:$F$347,6,FALSE),"-")</f>
        <v>-</v>
      </c>
    </row>
    <row r="724" spans="1:11" ht="15" customHeight="1" x14ac:dyDescent="0.2">
      <c r="A724" s="109">
        <v>43320</v>
      </c>
      <c r="B724" s="48">
        <v>22.7</v>
      </c>
      <c r="C724" s="48">
        <v>22.85</v>
      </c>
      <c r="D724" s="48">
        <v>22.45</v>
      </c>
      <c r="E724" s="48">
        <v>22.6</v>
      </c>
      <c r="F724" s="48">
        <v>277726</v>
      </c>
      <c r="G724" s="105" t="str">
        <f>IFERROR(VLOOKUP($A724,'HPI Partial'!$A$1:$F$347,2,FALSE),"-")</f>
        <v>-</v>
      </c>
      <c r="H724" s="105" t="str">
        <f>IFERROR(VLOOKUP($A724,'HPI Partial'!$A$1:$F$347,3,FALSE),"-")</f>
        <v>-</v>
      </c>
      <c r="I724" s="105" t="str">
        <f>IFERROR(VLOOKUP($A724,'HPI Partial'!$A$1:$F$347,4,FALSE),"-")</f>
        <v>-</v>
      </c>
      <c r="J724" s="105" t="str">
        <f>IFERROR(VLOOKUP($A724,'HPI Partial'!$A$1:$F$347,5,FALSE),"-")</f>
        <v>-</v>
      </c>
      <c r="K724" s="105" t="str">
        <f>IFERROR(VLOOKUP($A724,'HPI Partial'!$A$1:$F$347,6,FALSE),"-")</f>
        <v>-</v>
      </c>
    </row>
    <row r="725" spans="1:11" ht="15" customHeight="1" x14ac:dyDescent="0.2">
      <c r="A725" s="109">
        <v>43319</v>
      </c>
      <c r="B725" s="48">
        <v>22.7</v>
      </c>
      <c r="C725" s="48">
        <v>22.85</v>
      </c>
      <c r="D725" s="48">
        <v>22.55</v>
      </c>
      <c r="E725" s="48">
        <v>22.8</v>
      </c>
      <c r="F725" s="48">
        <v>454285</v>
      </c>
      <c r="G725" s="105" t="str">
        <f>IFERROR(VLOOKUP($A725,'HPI Partial'!$A$1:$F$347,2,FALSE),"-")</f>
        <v>-</v>
      </c>
      <c r="H725" s="105" t="str">
        <f>IFERROR(VLOOKUP($A725,'HPI Partial'!$A$1:$F$347,3,FALSE),"-")</f>
        <v>-</v>
      </c>
      <c r="I725" s="105" t="str">
        <f>IFERROR(VLOOKUP($A725,'HPI Partial'!$A$1:$F$347,4,FALSE),"-")</f>
        <v>-</v>
      </c>
      <c r="J725" s="105" t="str">
        <f>IFERROR(VLOOKUP($A725,'HPI Partial'!$A$1:$F$347,5,FALSE),"-")</f>
        <v>-</v>
      </c>
      <c r="K725" s="105" t="str">
        <f>IFERROR(VLOOKUP($A725,'HPI Partial'!$A$1:$F$347,6,FALSE),"-")</f>
        <v>-</v>
      </c>
    </row>
    <row r="726" spans="1:11" ht="15" customHeight="1" x14ac:dyDescent="0.2">
      <c r="A726" s="109">
        <v>43318</v>
      </c>
      <c r="B726" s="48">
        <v>22.4</v>
      </c>
      <c r="C726" s="48">
        <v>22.8</v>
      </c>
      <c r="D726" s="48">
        <v>22.4</v>
      </c>
      <c r="E726" s="48">
        <v>22.6</v>
      </c>
      <c r="F726" s="48">
        <v>297975</v>
      </c>
      <c r="G726" s="105" t="str">
        <f>IFERROR(VLOOKUP($A726,'HPI Partial'!$A$1:$F$347,2,FALSE),"-")</f>
        <v>-</v>
      </c>
      <c r="H726" s="105" t="str">
        <f>IFERROR(VLOOKUP($A726,'HPI Partial'!$A$1:$F$347,3,FALSE),"-")</f>
        <v>-</v>
      </c>
      <c r="I726" s="105" t="str">
        <f>IFERROR(VLOOKUP($A726,'HPI Partial'!$A$1:$F$347,4,FALSE),"-")</f>
        <v>-</v>
      </c>
      <c r="J726" s="105" t="str">
        <f>IFERROR(VLOOKUP($A726,'HPI Partial'!$A$1:$F$347,5,FALSE),"-")</f>
        <v>-</v>
      </c>
      <c r="K726" s="105" t="str">
        <f>IFERROR(VLOOKUP($A726,'HPI Partial'!$A$1:$F$347,6,FALSE),"-")</f>
        <v>-</v>
      </c>
    </row>
    <row r="727" spans="1:11" ht="15" customHeight="1" x14ac:dyDescent="0.2">
      <c r="A727" s="109">
        <v>43315</v>
      </c>
      <c r="B727" s="48">
        <v>22.35</v>
      </c>
      <c r="C727" s="48">
        <v>22.65</v>
      </c>
      <c r="D727" s="48">
        <v>22.25</v>
      </c>
      <c r="E727" s="48">
        <v>22.45</v>
      </c>
      <c r="F727" s="48">
        <v>530889</v>
      </c>
      <c r="G727" s="105" t="str">
        <f>IFERROR(VLOOKUP($A727,'HPI Partial'!$A$1:$F$347,2,FALSE),"-")</f>
        <v>-</v>
      </c>
      <c r="H727" s="105" t="str">
        <f>IFERROR(VLOOKUP($A727,'HPI Partial'!$A$1:$F$347,3,FALSE),"-")</f>
        <v>-</v>
      </c>
      <c r="I727" s="105" t="str">
        <f>IFERROR(VLOOKUP($A727,'HPI Partial'!$A$1:$F$347,4,FALSE),"-")</f>
        <v>-</v>
      </c>
      <c r="J727" s="105" t="str">
        <f>IFERROR(VLOOKUP($A727,'HPI Partial'!$A$1:$F$347,5,FALSE),"-")</f>
        <v>-</v>
      </c>
      <c r="K727" s="105" t="str">
        <f>IFERROR(VLOOKUP($A727,'HPI Partial'!$A$1:$F$347,6,FALSE),"-")</f>
        <v>-</v>
      </c>
    </row>
    <row r="728" spans="1:11" ht="15" customHeight="1" x14ac:dyDescent="0.2">
      <c r="A728" s="109">
        <v>43314</v>
      </c>
      <c r="B728" s="48">
        <v>21.75</v>
      </c>
      <c r="C728" s="48">
        <v>22.4</v>
      </c>
      <c r="D728" s="48">
        <v>21.7</v>
      </c>
      <c r="E728" s="48">
        <v>22.3</v>
      </c>
      <c r="F728" s="48">
        <v>580961</v>
      </c>
      <c r="G728" s="105" t="str">
        <f>IFERROR(VLOOKUP($A728,'HPI Partial'!$A$1:$F$347,2,FALSE),"-")</f>
        <v>-</v>
      </c>
      <c r="H728" s="105" t="str">
        <f>IFERROR(VLOOKUP($A728,'HPI Partial'!$A$1:$F$347,3,FALSE),"-")</f>
        <v>-</v>
      </c>
      <c r="I728" s="105" t="str">
        <f>IFERROR(VLOOKUP($A728,'HPI Partial'!$A$1:$F$347,4,FALSE),"-")</f>
        <v>-</v>
      </c>
      <c r="J728" s="105" t="str">
        <f>IFERROR(VLOOKUP($A728,'HPI Partial'!$A$1:$F$347,5,FALSE),"-")</f>
        <v>-</v>
      </c>
      <c r="K728" s="105" t="str">
        <f>IFERROR(VLOOKUP($A728,'HPI Partial'!$A$1:$F$347,6,FALSE),"-")</f>
        <v>-</v>
      </c>
    </row>
    <row r="729" spans="1:11" ht="15" customHeight="1" x14ac:dyDescent="0.2">
      <c r="A729" s="109">
        <v>43313</v>
      </c>
      <c r="B729" s="48">
        <v>22.1</v>
      </c>
      <c r="C729" s="48">
        <v>22.3</v>
      </c>
      <c r="D729" s="48">
        <v>21.55</v>
      </c>
      <c r="E729" s="48">
        <v>21.9</v>
      </c>
      <c r="F729" s="48">
        <v>553993</v>
      </c>
      <c r="G729" s="105" t="str">
        <f>IFERROR(VLOOKUP($A729,'HPI Partial'!$A$1:$F$347,2,FALSE),"-")</f>
        <v>-</v>
      </c>
      <c r="H729" s="105" t="str">
        <f>IFERROR(VLOOKUP($A729,'HPI Partial'!$A$1:$F$347,3,FALSE),"-")</f>
        <v>-</v>
      </c>
      <c r="I729" s="105" t="str">
        <f>IFERROR(VLOOKUP($A729,'HPI Partial'!$A$1:$F$347,4,FALSE),"-")</f>
        <v>-</v>
      </c>
      <c r="J729" s="105" t="str">
        <f>IFERROR(VLOOKUP($A729,'HPI Partial'!$A$1:$F$347,5,FALSE),"-")</f>
        <v>-</v>
      </c>
      <c r="K729" s="105" t="str">
        <f>IFERROR(VLOOKUP($A729,'HPI Partial'!$A$1:$F$347,6,FALSE),"-")</f>
        <v>-</v>
      </c>
    </row>
    <row r="730" spans="1:11" ht="15" customHeight="1" x14ac:dyDescent="0.2">
      <c r="A730" s="109">
        <v>43312</v>
      </c>
      <c r="B730" s="48">
        <v>21.25</v>
      </c>
      <c r="C730" s="48">
        <v>22.35</v>
      </c>
      <c r="D730" s="48">
        <v>21.125</v>
      </c>
      <c r="E730" s="48">
        <v>22.1</v>
      </c>
      <c r="F730" s="48">
        <v>609731</v>
      </c>
      <c r="G730" s="105" t="str">
        <f>IFERROR(VLOOKUP($A730,'HPI Partial'!$A$1:$F$347,2,FALSE),"-")</f>
        <v>-</v>
      </c>
      <c r="H730" s="105" t="str">
        <f>IFERROR(VLOOKUP($A730,'HPI Partial'!$A$1:$F$347,3,FALSE),"-")</f>
        <v>-</v>
      </c>
      <c r="I730" s="105" t="str">
        <f>IFERROR(VLOOKUP($A730,'HPI Partial'!$A$1:$F$347,4,FALSE),"-")</f>
        <v>-</v>
      </c>
      <c r="J730" s="105" t="str">
        <f>IFERROR(VLOOKUP($A730,'HPI Partial'!$A$1:$F$347,5,FALSE),"-")</f>
        <v>-</v>
      </c>
      <c r="K730" s="105" t="str">
        <f>IFERROR(VLOOKUP($A730,'HPI Partial'!$A$1:$F$347,6,FALSE),"-")</f>
        <v>-</v>
      </c>
    </row>
    <row r="731" spans="1:11" ht="15" customHeight="1" x14ac:dyDescent="0.2">
      <c r="A731" s="109">
        <v>43311</v>
      </c>
      <c r="B731" s="48">
        <v>21.65</v>
      </c>
      <c r="C731" s="48">
        <v>21.75</v>
      </c>
      <c r="D731" s="48">
        <v>21.05</v>
      </c>
      <c r="E731" s="48">
        <v>21.25</v>
      </c>
      <c r="F731" s="48">
        <v>1226772</v>
      </c>
      <c r="G731" s="105" t="str">
        <f>IFERROR(VLOOKUP($A731,'HPI Partial'!$A$1:$F$347,2,FALSE),"-")</f>
        <v>-</v>
      </c>
      <c r="H731" s="105" t="str">
        <f>IFERROR(VLOOKUP($A731,'HPI Partial'!$A$1:$F$347,3,FALSE),"-")</f>
        <v>-</v>
      </c>
      <c r="I731" s="105" t="str">
        <f>IFERROR(VLOOKUP($A731,'HPI Partial'!$A$1:$F$347,4,FALSE),"-")</f>
        <v>-</v>
      </c>
      <c r="J731" s="105" t="str">
        <f>IFERROR(VLOOKUP($A731,'HPI Partial'!$A$1:$F$347,5,FALSE),"-")</f>
        <v>-</v>
      </c>
      <c r="K731" s="105" t="str">
        <f>IFERROR(VLOOKUP($A731,'HPI Partial'!$A$1:$F$347,6,FALSE),"-")</f>
        <v>-</v>
      </c>
    </row>
    <row r="732" spans="1:11" ht="15" customHeight="1" x14ac:dyDescent="0.2">
      <c r="A732" s="109">
        <v>43308</v>
      </c>
      <c r="B732" s="48">
        <v>22.25</v>
      </c>
      <c r="C732" s="48">
        <v>22.25</v>
      </c>
      <c r="D732" s="48">
        <v>21.65</v>
      </c>
      <c r="E732" s="48">
        <v>21.75</v>
      </c>
      <c r="F732" s="48">
        <v>663832</v>
      </c>
      <c r="G732" s="105" t="str">
        <f>IFERROR(VLOOKUP($A732,'HPI Partial'!$A$1:$F$347,2,FALSE),"-")</f>
        <v>-</v>
      </c>
      <c r="H732" s="105" t="str">
        <f>IFERROR(VLOOKUP($A732,'HPI Partial'!$A$1:$F$347,3,FALSE),"-")</f>
        <v>-</v>
      </c>
      <c r="I732" s="105" t="str">
        <f>IFERROR(VLOOKUP($A732,'HPI Partial'!$A$1:$F$347,4,FALSE),"-")</f>
        <v>-</v>
      </c>
      <c r="J732" s="105" t="str">
        <f>IFERROR(VLOOKUP($A732,'HPI Partial'!$A$1:$F$347,5,FALSE),"-")</f>
        <v>-</v>
      </c>
      <c r="K732" s="105" t="str">
        <f>IFERROR(VLOOKUP($A732,'HPI Partial'!$A$1:$F$347,6,FALSE),"-")</f>
        <v>-</v>
      </c>
    </row>
    <row r="733" spans="1:11" ht="15" customHeight="1" x14ac:dyDescent="0.2">
      <c r="A733" s="109">
        <v>43307</v>
      </c>
      <c r="B733" s="48">
        <v>21.85</v>
      </c>
      <c r="C733" s="48">
        <v>23.2</v>
      </c>
      <c r="D733" s="48">
        <v>21.4</v>
      </c>
      <c r="E733" s="48">
        <v>22.2</v>
      </c>
      <c r="F733" s="48">
        <v>2513433</v>
      </c>
      <c r="G733" s="105" t="str">
        <f>IFERROR(VLOOKUP($A733,'HPI Partial'!$A$1:$F$347,2,FALSE),"-")</f>
        <v>-</v>
      </c>
      <c r="H733" s="105" t="str">
        <f>IFERROR(VLOOKUP($A733,'HPI Partial'!$A$1:$F$347,3,FALSE),"-")</f>
        <v>-</v>
      </c>
      <c r="I733" s="105" t="str">
        <f>IFERROR(VLOOKUP($A733,'HPI Partial'!$A$1:$F$347,4,FALSE),"-")</f>
        <v>-</v>
      </c>
      <c r="J733" s="105" t="str">
        <f>IFERROR(VLOOKUP($A733,'HPI Partial'!$A$1:$F$347,5,FALSE),"-")</f>
        <v>-</v>
      </c>
      <c r="K733" s="105" t="str">
        <f>IFERROR(VLOOKUP($A733,'HPI Partial'!$A$1:$F$347,6,FALSE),"-")</f>
        <v>-</v>
      </c>
    </row>
    <row r="734" spans="1:11" ht="15" customHeight="1" x14ac:dyDescent="0.2">
      <c r="A734" s="109">
        <v>43306</v>
      </c>
      <c r="B734" s="48">
        <v>22.55</v>
      </c>
      <c r="C734" s="48">
        <v>23.35</v>
      </c>
      <c r="D734" s="48">
        <v>22.45</v>
      </c>
      <c r="E734" s="48">
        <v>23.05</v>
      </c>
      <c r="F734" s="48">
        <v>942353</v>
      </c>
      <c r="G734" s="105" t="str">
        <f>IFERROR(VLOOKUP($A734,'HPI Partial'!$A$1:$F$347,2,FALSE),"-")</f>
        <v>-</v>
      </c>
      <c r="H734" s="105" t="str">
        <f>IFERROR(VLOOKUP($A734,'HPI Partial'!$A$1:$F$347,3,FALSE),"-")</f>
        <v>-</v>
      </c>
      <c r="I734" s="105" t="str">
        <f>IFERROR(VLOOKUP($A734,'HPI Partial'!$A$1:$F$347,4,FALSE),"-")</f>
        <v>-</v>
      </c>
      <c r="J734" s="105" t="str">
        <f>IFERROR(VLOOKUP($A734,'HPI Partial'!$A$1:$F$347,5,FALSE),"-")</f>
        <v>-</v>
      </c>
      <c r="K734" s="105" t="str">
        <f>IFERROR(VLOOKUP($A734,'HPI Partial'!$A$1:$F$347,6,FALSE),"-")</f>
        <v>-</v>
      </c>
    </row>
    <row r="735" spans="1:11" ht="15" customHeight="1" x14ac:dyDescent="0.2">
      <c r="A735" s="109">
        <v>43305</v>
      </c>
      <c r="B735" s="48">
        <v>22.85</v>
      </c>
      <c r="C735" s="48">
        <v>22.925000000000001</v>
      </c>
      <c r="D735" s="48">
        <v>22.375</v>
      </c>
      <c r="E735" s="48">
        <v>22.55</v>
      </c>
      <c r="F735" s="48">
        <v>807049</v>
      </c>
      <c r="G735" s="105" t="str">
        <f>IFERROR(VLOOKUP($A735,'HPI Partial'!$A$1:$F$347,2,FALSE),"-")</f>
        <v>-</v>
      </c>
      <c r="H735" s="105" t="str">
        <f>IFERROR(VLOOKUP($A735,'HPI Partial'!$A$1:$F$347,3,FALSE),"-")</f>
        <v>-</v>
      </c>
      <c r="I735" s="105" t="str">
        <f>IFERROR(VLOOKUP($A735,'HPI Partial'!$A$1:$F$347,4,FALSE),"-")</f>
        <v>-</v>
      </c>
      <c r="J735" s="105" t="str">
        <f>IFERROR(VLOOKUP($A735,'HPI Partial'!$A$1:$F$347,5,FALSE),"-")</f>
        <v>-</v>
      </c>
      <c r="K735" s="105" t="str">
        <f>IFERROR(VLOOKUP($A735,'HPI Partial'!$A$1:$F$347,6,FALSE),"-")</f>
        <v>-</v>
      </c>
    </row>
    <row r="736" spans="1:11" ht="15" customHeight="1" x14ac:dyDescent="0.2">
      <c r="A736" s="109">
        <v>43304</v>
      </c>
      <c r="B736" s="48">
        <v>22.55</v>
      </c>
      <c r="C736" s="48">
        <v>22.85</v>
      </c>
      <c r="D736" s="48">
        <v>22.16</v>
      </c>
      <c r="E736" s="48">
        <v>22.65</v>
      </c>
      <c r="F736" s="48">
        <v>1027405</v>
      </c>
      <c r="G736" s="105" t="str">
        <f>IFERROR(VLOOKUP($A736,'HPI Partial'!$A$1:$F$347,2,FALSE),"-")</f>
        <v>-</v>
      </c>
      <c r="H736" s="105" t="str">
        <f>IFERROR(VLOOKUP($A736,'HPI Partial'!$A$1:$F$347,3,FALSE),"-")</f>
        <v>-</v>
      </c>
      <c r="I736" s="105" t="str">
        <f>IFERROR(VLOOKUP($A736,'HPI Partial'!$A$1:$F$347,4,FALSE),"-")</f>
        <v>-</v>
      </c>
      <c r="J736" s="105" t="str">
        <f>IFERROR(VLOOKUP($A736,'HPI Partial'!$A$1:$F$347,5,FALSE),"-")</f>
        <v>-</v>
      </c>
      <c r="K736" s="105" t="str">
        <f>IFERROR(VLOOKUP($A736,'HPI Partial'!$A$1:$F$347,6,FALSE),"-")</f>
        <v>-</v>
      </c>
    </row>
    <row r="737" spans="1:11" ht="15" customHeight="1" x14ac:dyDescent="0.2">
      <c r="A737" s="109">
        <v>43301</v>
      </c>
      <c r="B737" s="48">
        <v>22.9</v>
      </c>
      <c r="C737" s="48">
        <v>23.1</v>
      </c>
      <c r="D737" s="48">
        <v>22.65</v>
      </c>
      <c r="E737" s="48">
        <v>22.65</v>
      </c>
      <c r="F737" s="48">
        <v>535288</v>
      </c>
      <c r="G737" s="105" t="str">
        <f>IFERROR(VLOOKUP($A737,'HPI Partial'!$A$1:$F$347,2,FALSE),"-")</f>
        <v>-</v>
      </c>
      <c r="H737" s="105" t="str">
        <f>IFERROR(VLOOKUP($A737,'HPI Partial'!$A$1:$F$347,3,FALSE),"-")</f>
        <v>-</v>
      </c>
      <c r="I737" s="105" t="str">
        <f>IFERROR(VLOOKUP($A737,'HPI Partial'!$A$1:$F$347,4,FALSE),"-")</f>
        <v>-</v>
      </c>
      <c r="J737" s="105" t="str">
        <f>IFERROR(VLOOKUP($A737,'HPI Partial'!$A$1:$F$347,5,FALSE),"-")</f>
        <v>-</v>
      </c>
      <c r="K737" s="105" t="str">
        <f>IFERROR(VLOOKUP($A737,'HPI Partial'!$A$1:$F$347,6,FALSE),"-")</f>
        <v>-</v>
      </c>
    </row>
    <row r="738" spans="1:11" ht="15" customHeight="1" x14ac:dyDescent="0.2">
      <c r="A738" s="109">
        <v>43300</v>
      </c>
      <c r="B738" s="48">
        <v>22.75</v>
      </c>
      <c r="C738" s="48">
        <v>22.9</v>
      </c>
      <c r="D738" s="48">
        <v>22.4</v>
      </c>
      <c r="E738" s="48">
        <v>22.9</v>
      </c>
      <c r="F738" s="48">
        <v>674228</v>
      </c>
      <c r="G738" s="105" t="str">
        <f>IFERROR(VLOOKUP($A738,'HPI Partial'!$A$1:$F$347,2,FALSE),"-")</f>
        <v>-</v>
      </c>
      <c r="H738" s="105" t="str">
        <f>IFERROR(VLOOKUP($A738,'HPI Partial'!$A$1:$F$347,3,FALSE),"-")</f>
        <v>-</v>
      </c>
      <c r="I738" s="105" t="str">
        <f>IFERROR(VLOOKUP($A738,'HPI Partial'!$A$1:$F$347,4,FALSE),"-")</f>
        <v>-</v>
      </c>
      <c r="J738" s="105" t="str">
        <f>IFERROR(VLOOKUP($A738,'HPI Partial'!$A$1:$F$347,5,FALSE),"-")</f>
        <v>-</v>
      </c>
      <c r="K738" s="105" t="str">
        <f>IFERROR(VLOOKUP($A738,'HPI Partial'!$A$1:$F$347,6,FALSE),"-")</f>
        <v>-</v>
      </c>
    </row>
    <row r="739" spans="1:11" ht="15" customHeight="1" x14ac:dyDescent="0.2">
      <c r="A739" s="109">
        <v>43299</v>
      </c>
      <c r="B739" s="48">
        <v>23.45</v>
      </c>
      <c r="C739" s="48">
        <v>23.55</v>
      </c>
      <c r="D739" s="48">
        <v>22.3</v>
      </c>
      <c r="E739" s="48">
        <v>22.85</v>
      </c>
      <c r="F739" s="48">
        <v>1087890</v>
      </c>
      <c r="G739" s="105" t="str">
        <f>IFERROR(VLOOKUP($A739,'HPI Partial'!$A$1:$F$347,2,FALSE),"-")</f>
        <v>-</v>
      </c>
      <c r="H739" s="105" t="str">
        <f>IFERROR(VLOOKUP($A739,'HPI Partial'!$A$1:$F$347,3,FALSE),"-")</f>
        <v>-</v>
      </c>
      <c r="I739" s="105" t="str">
        <f>IFERROR(VLOOKUP($A739,'HPI Partial'!$A$1:$F$347,4,FALSE),"-")</f>
        <v>-</v>
      </c>
      <c r="J739" s="105" t="str">
        <f>IFERROR(VLOOKUP($A739,'HPI Partial'!$A$1:$F$347,5,FALSE),"-")</f>
        <v>-</v>
      </c>
      <c r="K739" s="105" t="str">
        <f>IFERROR(VLOOKUP($A739,'HPI Partial'!$A$1:$F$347,6,FALSE),"-")</f>
        <v>-</v>
      </c>
    </row>
    <row r="740" spans="1:11" ht="15" customHeight="1" x14ac:dyDescent="0.2">
      <c r="A740" s="109">
        <v>43298</v>
      </c>
      <c r="B740" s="48">
        <v>23.5</v>
      </c>
      <c r="C740" s="48">
        <v>23.85</v>
      </c>
      <c r="D740" s="48">
        <v>23.425000000000001</v>
      </c>
      <c r="E740" s="48">
        <v>23.6</v>
      </c>
      <c r="F740" s="48">
        <v>520568</v>
      </c>
      <c r="G740" s="105" t="str">
        <f>IFERROR(VLOOKUP($A740,'HPI Partial'!$A$1:$F$347,2,FALSE),"-")</f>
        <v>-</v>
      </c>
      <c r="H740" s="105" t="str">
        <f>IFERROR(VLOOKUP($A740,'HPI Partial'!$A$1:$F$347,3,FALSE),"-")</f>
        <v>-</v>
      </c>
      <c r="I740" s="105" t="str">
        <f>IFERROR(VLOOKUP($A740,'HPI Partial'!$A$1:$F$347,4,FALSE),"-")</f>
        <v>-</v>
      </c>
      <c r="J740" s="105" t="str">
        <f>IFERROR(VLOOKUP($A740,'HPI Partial'!$A$1:$F$347,5,FALSE),"-")</f>
        <v>-</v>
      </c>
      <c r="K740" s="105" t="str">
        <f>IFERROR(VLOOKUP($A740,'HPI Partial'!$A$1:$F$347,6,FALSE),"-")</f>
        <v>-</v>
      </c>
    </row>
    <row r="741" spans="1:11" ht="15" customHeight="1" x14ac:dyDescent="0.2">
      <c r="A741" s="109">
        <v>43297</v>
      </c>
      <c r="B741" s="48">
        <v>23.85</v>
      </c>
      <c r="C741" s="48">
        <v>23.95</v>
      </c>
      <c r="D741" s="48">
        <v>23.2</v>
      </c>
      <c r="E741" s="48">
        <v>23.55</v>
      </c>
      <c r="F741" s="48">
        <v>734156</v>
      </c>
      <c r="G741" s="105" t="str">
        <f>IFERROR(VLOOKUP($A741,'HPI Partial'!$A$1:$F$347,2,FALSE),"-")</f>
        <v>-</v>
      </c>
      <c r="H741" s="105" t="str">
        <f>IFERROR(VLOOKUP($A741,'HPI Partial'!$A$1:$F$347,3,FALSE),"-")</f>
        <v>-</v>
      </c>
      <c r="I741" s="105" t="str">
        <f>IFERROR(VLOOKUP($A741,'HPI Partial'!$A$1:$F$347,4,FALSE),"-")</f>
        <v>-</v>
      </c>
      <c r="J741" s="105" t="str">
        <f>IFERROR(VLOOKUP($A741,'HPI Partial'!$A$1:$F$347,5,FALSE),"-")</f>
        <v>-</v>
      </c>
      <c r="K741" s="105" t="str">
        <f>IFERROR(VLOOKUP($A741,'HPI Partial'!$A$1:$F$347,6,FALSE),"-")</f>
        <v>-</v>
      </c>
    </row>
    <row r="742" spans="1:11" ht="15" customHeight="1" x14ac:dyDescent="0.2">
      <c r="A742" s="109">
        <v>43294</v>
      </c>
      <c r="B742" s="48">
        <v>23.95</v>
      </c>
      <c r="C742" s="48">
        <v>24</v>
      </c>
      <c r="D742" s="48">
        <v>23.55</v>
      </c>
      <c r="E742" s="48">
        <v>23.8</v>
      </c>
      <c r="F742" s="48">
        <v>498657</v>
      </c>
      <c r="G742" s="105" t="str">
        <f>IFERROR(VLOOKUP($A742,'HPI Partial'!$A$1:$F$347,2,FALSE),"-")</f>
        <v>-</v>
      </c>
      <c r="H742" s="105" t="str">
        <f>IFERROR(VLOOKUP($A742,'HPI Partial'!$A$1:$F$347,3,FALSE),"-")</f>
        <v>-</v>
      </c>
      <c r="I742" s="105" t="str">
        <f>IFERROR(VLOOKUP($A742,'HPI Partial'!$A$1:$F$347,4,FALSE),"-")</f>
        <v>-</v>
      </c>
      <c r="J742" s="105" t="str">
        <f>IFERROR(VLOOKUP($A742,'HPI Partial'!$A$1:$F$347,5,FALSE),"-")</f>
        <v>-</v>
      </c>
      <c r="K742" s="105" t="str">
        <f>IFERROR(VLOOKUP($A742,'HPI Partial'!$A$1:$F$347,6,FALSE),"-")</f>
        <v>-</v>
      </c>
    </row>
    <row r="743" spans="1:11" ht="15" customHeight="1" x14ac:dyDescent="0.2">
      <c r="A743" s="109">
        <v>43293</v>
      </c>
      <c r="B743" s="48">
        <v>23.15</v>
      </c>
      <c r="C743" s="48">
        <v>23.9</v>
      </c>
      <c r="D743" s="48">
        <v>23</v>
      </c>
      <c r="E743" s="48">
        <v>23.75</v>
      </c>
      <c r="F743" s="48">
        <v>502329</v>
      </c>
      <c r="G743" s="105" t="str">
        <f>IFERROR(VLOOKUP($A743,'HPI Partial'!$A$1:$F$347,2,FALSE),"-")</f>
        <v>-</v>
      </c>
      <c r="H743" s="105" t="str">
        <f>IFERROR(VLOOKUP($A743,'HPI Partial'!$A$1:$F$347,3,FALSE),"-")</f>
        <v>-</v>
      </c>
      <c r="I743" s="105" t="str">
        <f>IFERROR(VLOOKUP($A743,'HPI Partial'!$A$1:$F$347,4,FALSE),"-")</f>
        <v>-</v>
      </c>
      <c r="J743" s="105" t="str">
        <f>IFERROR(VLOOKUP($A743,'HPI Partial'!$A$1:$F$347,5,FALSE),"-")</f>
        <v>-</v>
      </c>
      <c r="K743" s="105" t="str">
        <f>IFERROR(VLOOKUP($A743,'HPI Partial'!$A$1:$F$347,6,FALSE),"-")</f>
        <v>-</v>
      </c>
    </row>
    <row r="744" spans="1:11" ht="15" customHeight="1" x14ac:dyDescent="0.2">
      <c r="A744" s="109">
        <v>43292</v>
      </c>
      <c r="B744" s="48">
        <v>22.8</v>
      </c>
      <c r="C744" s="48">
        <v>23.125</v>
      </c>
      <c r="D744" s="48">
        <v>22.55</v>
      </c>
      <c r="E744" s="48">
        <v>23.05</v>
      </c>
      <c r="F744" s="48">
        <v>585507</v>
      </c>
      <c r="G744" s="105" t="str">
        <f>IFERROR(VLOOKUP($A744,'HPI Partial'!$A$1:$F$347,2,FALSE),"-")</f>
        <v>-</v>
      </c>
      <c r="H744" s="105" t="str">
        <f>IFERROR(VLOOKUP($A744,'HPI Partial'!$A$1:$F$347,3,FALSE),"-")</f>
        <v>-</v>
      </c>
      <c r="I744" s="105" t="str">
        <f>IFERROR(VLOOKUP($A744,'HPI Partial'!$A$1:$F$347,4,FALSE),"-")</f>
        <v>-</v>
      </c>
      <c r="J744" s="105" t="str">
        <f>IFERROR(VLOOKUP($A744,'HPI Partial'!$A$1:$F$347,5,FALSE),"-")</f>
        <v>-</v>
      </c>
      <c r="K744" s="105" t="str">
        <f>IFERROR(VLOOKUP($A744,'HPI Partial'!$A$1:$F$347,6,FALSE),"-")</f>
        <v>-</v>
      </c>
    </row>
    <row r="745" spans="1:11" ht="15" customHeight="1" x14ac:dyDescent="0.2">
      <c r="A745" s="109">
        <v>43291</v>
      </c>
      <c r="B745" s="48">
        <v>22.85</v>
      </c>
      <c r="C745" s="48">
        <v>23.05</v>
      </c>
      <c r="D745" s="48">
        <v>22.55</v>
      </c>
      <c r="E745" s="48">
        <v>22.95</v>
      </c>
      <c r="F745" s="48">
        <v>442586</v>
      </c>
      <c r="G745" s="105" t="str">
        <f>IFERROR(VLOOKUP($A745,'HPI Partial'!$A$1:$F$347,2,FALSE),"-")</f>
        <v>-</v>
      </c>
      <c r="H745" s="105" t="str">
        <f>IFERROR(VLOOKUP($A745,'HPI Partial'!$A$1:$F$347,3,FALSE),"-")</f>
        <v>-</v>
      </c>
      <c r="I745" s="105" t="str">
        <f>IFERROR(VLOOKUP($A745,'HPI Partial'!$A$1:$F$347,4,FALSE),"-")</f>
        <v>-</v>
      </c>
      <c r="J745" s="105" t="str">
        <f>IFERROR(VLOOKUP($A745,'HPI Partial'!$A$1:$F$347,5,FALSE),"-")</f>
        <v>-</v>
      </c>
      <c r="K745" s="105" t="str">
        <f>IFERROR(VLOOKUP($A745,'HPI Partial'!$A$1:$F$347,6,FALSE),"-")</f>
        <v>-</v>
      </c>
    </row>
    <row r="746" spans="1:11" ht="15" customHeight="1" x14ac:dyDescent="0.2">
      <c r="A746" s="109">
        <v>43290</v>
      </c>
      <c r="B746" s="48">
        <v>22.95</v>
      </c>
      <c r="C746" s="48">
        <v>23.05</v>
      </c>
      <c r="D746" s="48">
        <v>22.75</v>
      </c>
      <c r="E746" s="48">
        <v>22.8</v>
      </c>
      <c r="F746" s="48">
        <v>354314</v>
      </c>
      <c r="G746" s="105" t="str">
        <f>IFERROR(VLOOKUP($A746,'HPI Partial'!$A$1:$F$347,2,FALSE),"-")</f>
        <v>-</v>
      </c>
      <c r="H746" s="105" t="str">
        <f>IFERROR(VLOOKUP($A746,'HPI Partial'!$A$1:$F$347,3,FALSE),"-")</f>
        <v>-</v>
      </c>
      <c r="I746" s="105" t="str">
        <f>IFERROR(VLOOKUP($A746,'HPI Partial'!$A$1:$F$347,4,FALSE),"-")</f>
        <v>-</v>
      </c>
      <c r="J746" s="105" t="str">
        <f>IFERROR(VLOOKUP($A746,'HPI Partial'!$A$1:$F$347,5,FALSE),"-")</f>
        <v>-</v>
      </c>
      <c r="K746" s="105" t="str">
        <f>IFERROR(VLOOKUP($A746,'HPI Partial'!$A$1:$F$347,6,FALSE),"-")</f>
        <v>-</v>
      </c>
    </row>
    <row r="747" spans="1:11" ht="15" customHeight="1" x14ac:dyDescent="0.2">
      <c r="A747" s="109">
        <v>43287</v>
      </c>
      <c r="B747" s="48">
        <v>22.6</v>
      </c>
      <c r="C747" s="48">
        <v>23.1</v>
      </c>
      <c r="D747" s="48">
        <v>22.5</v>
      </c>
      <c r="E747" s="48">
        <v>22.9</v>
      </c>
      <c r="F747" s="48">
        <v>412051</v>
      </c>
      <c r="G747" s="105" t="str">
        <f>IFERROR(VLOOKUP($A747,'HPI Partial'!$A$1:$F$347,2,FALSE),"-")</f>
        <v>-</v>
      </c>
      <c r="H747" s="105" t="str">
        <f>IFERROR(VLOOKUP($A747,'HPI Partial'!$A$1:$F$347,3,FALSE),"-")</f>
        <v>-</v>
      </c>
      <c r="I747" s="105" t="str">
        <f>IFERROR(VLOOKUP($A747,'HPI Partial'!$A$1:$F$347,4,FALSE),"-")</f>
        <v>-</v>
      </c>
      <c r="J747" s="105" t="str">
        <f>IFERROR(VLOOKUP($A747,'HPI Partial'!$A$1:$F$347,5,FALSE),"-")</f>
        <v>-</v>
      </c>
      <c r="K747" s="105" t="str">
        <f>IFERROR(VLOOKUP($A747,'HPI Partial'!$A$1:$F$347,6,FALSE),"-")</f>
        <v>-</v>
      </c>
    </row>
    <row r="748" spans="1:11" ht="15" customHeight="1" x14ac:dyDescent="0.2">
      <c r="A748" s="109">
        <v>43286</v>
      </c>
      <c r="B748" s="48">
        <v>21.8</v>
      </c>
      <c r="C748" s="48">
        <v>22.774999999999999</v>
      </c>
      <c r="D748" s="48">
        <v>21.8</v>
      </c>
      <c r="E748" s="48">
        <v>22.65</v>
      </c>
      <c r="F748" s="48">
        <v>691397</v>
      </c>
      <c r="G748" s="105" t="str">
        <f>IFERROR(VLOOKUP($A748,'HPI Partial'!$A$1:$F$347,2,FALSE),"-")</f>
        <v>-</v>
      </c>
      <c r="H748" s="105" t="str">
        <f>IFERROR(VLOOKUP($A748,'HPI Partial'!$A$1:$F$347,3,FALSE),"-")</f>
        <v>-</v>
      </c>
      <c r="I748" s="105" t="str">
        <f>IFERROR(VLOOKUP($A748,'HPI Partial'!$A$1:$F$347,4,FALSE),"-")</f>
        <v>-</v>
      </c>
      <c r="J748" s="105" t="str">
        <f>IFERROR(VLOOKUP($A748,'HPI Partial'!$A$1:$F$347,5,FALSE),"-")</f>
        <v>-</v>
      </c>
      <c r="K748" s="105" t="str">
        <f>IFERROR(VLOOKUP($A748,'HPI Partial'!$A$1:$F$347,6,FALSE),"-")</f>
        <v>-</v>
      </c>
    </row>
    <row r="749" spans="1:11" ht="15" customHeight="1" x14ac:dyDescent="0.2">
      <c r="A749" s="109">
        <v>43284</v>
      </c>
      <c r="B749" s="48">
        <v>21.45</v>
      </c>
      <c r="C749" s="48">
        <v>21.7</v>
      </c>
      <c r="D749" s="48">
        <v>21.1</v>
      </c>
      <c r="E749" s="48">
        <v>21.6</v>
      </c>
      <c r="F749" s="48">
        <v>280929</v>
      </c>
      <c r="G749" s="105" t="str">
        <f>IFERROR(VLOOKUP($A749,'HPI Partial'!$A$1:$F$347,2,FALSE),"-")</f>
        <v>-</v>
      </c>
      <c r="H749" s="105" t="str">
        <f>IFERROR(VLOOKUP($A749,'HPI Partial'!$A$1:$F$347,3,FALSE),"-")</f>
        <v>-</v>
      </c>
      <c r="I749" s="105" t="str">
        <f>IFERROR(VLOOKUP($A749,'HPI Partial'!$A$1:$F$347,4,FALSE),"-")</f>
        <v>-</v>
      </c>
      <c r="J749" s="105" t="str">
        <f>IFERROR(VLOOKUP($A749,'HPI Partial'!$A$1:$F$347,5,FALSE),"-")</f>
        <v>-</v>
      </c>
      <c r="K749" s="105" t="str">
        <f>IFERROR(VLOOKUP($A749,'HPI Partial'!$A$1:$F$347,6,FALSE),"-")</f>
        <v>-</v>
      </c>
    </row>
    <row r="750" spans="1:11" ht="15" customHeight="1" x14ac:dyDescent="0.2">
      <c r="A750" s="109">
        <v>43283</v>
      </c>
      <c r="B750" s="48">
        <v>22</v>
      </c>
      <c r="C750" s="48">
        <v>22</v>
      </c>
      <c r="D750" s="48">
        <v>21.25</v>
      </c>
      <c r="E750" s="48">
        <v>21.45</v>
      </c>
      <c r="F750" s="48">
        <v>445353</v>
      </c>
      <c r="G750" s="105" t="str">
        <f>IFERROR(VLOOKUP($A750,'HPI Partial'!$A$1:$F$347,2,FALSE),"-")</f>
        <v>-</v>
      </c>
      <c r="H750" s="105" t="str">
        <f>IFERROR(VLOOKUP($A750,'HPI Partial'!$A$1:$F$347,3,FALSE),"-")</f>
        <v>-</v>
      </c>
      <c r="I750" s="105" t="str">
        <f>IFERROR(VLOOKUP($A750,'HPI Partial'!$A$1:$F$347,4,FALSE),"-")</f>
        <v>-</v>
      </c>
      <c r="J750" s="105" t="str">
        <f>IFERROR(VLOOKUP($A750,'HPI Partial'!$A$1:$F$347,5,FALSE),"-")</f>
        <v>-</v>
      </c>
      <c r="K750" s="105" t="str">
        <f>IFERROR(VLOOKUP($A750,'HPI Partial'!$A$1:$F$347,6,FALSE),"-")</f>
        <v>-</v>
      </c>
    </row>
    <row r="751" spans="1:11" ht="15" customHeight="1" x14ac:dyDescent="0.2">
      <c r="A751" s="109">
        <v>43280</v>
      </c>
      <c r="B751" s="48">
        <v>22.35</v>
      </c>
      <c r="C751" s="48">
        <v>22.4</v>
      </c>
      <c r="D751" s="48">
        <v>21.9</v>
      </c>
      <c r="E751" s="48">
        <v>22.15</v>
      </c>
      <c r="F751" s="48">
        <v>292156</v>
      </c>
      <c r="G751" s="105" t="str">
        <f>IFERROR(VLOOKUP($A751,'HPI Partial'!$A$1:$F$347,2,FALSE),"-")</f>
        <v>-</v>
      </c>
      <c r="H751" s="105" t="str">
        <f>IFERROR(VLOOKUP($A751,'HPI Partial'!$A$1:$F$347,3,FALSE),"-")</f>
        <v>-</v>
      </c>
      <c r="I751" s="105" t="str">
        <f>IFERROR(VLOOKUP($A751,'HPI Partial'!$A$1:$F$347,4,FALSE),"-")</f>
        <v>-</v>
      </c>
      <c r="J751" s="105" t="str">
        <f>IFERROR(VLOOKUP($A751,'HPI Partial'!$A$1:$F$347,5,FALSE),"-")</f>
        <v>-</v>
      </c>
      <c r="K751" s="105" t="str">
        <f>IFERROR(VLOOKUP($A751,'HPI Partial'!$A$1:$F$347,6,FALSE),"-")</f>
        <v>-</v>
      </c>
    </row>
    <row r="752" spans="1:11" ht="15" customHeight="1" x14ac:dyDescent="0.2">
      <c r="A752" s="109">
        <v>43279</v>
      </c>
      <c r="B752" s="48">
        <v>22.25</v>
      </c>
      <c r="C752" s="48">
        <v>22.55</v>
      </c>
      <c r="D752" s="48">
        <v>22.2</v>
      </c>
      <c r="E752" s="48">
        <v>22.2</v>
      </c>
      <c r="F752" s="48">
        <v>321589</v>
      </c>
      <c r="G752" s="105" t="str">
        <f>IFERROR(VLOOKUP($A752,'HPI Partial'!$A$1:$F$347,2,FALSE),"-")</f>
        <v>-</v>
      </c>
      <c r="H752" s="105" t="str">
        <f>IFERROR(VLOOKUP($A752,'HPI Partial'!$A$1:$F$347,3,FALSE),"-")</f>
        <v>-</v>
      </c>
      <c r="I752" s="105" t="str">
        <f>IFERROR(VLOOKUP($A752,'HPI Partial'!$A$1:$F$347,4,FALSE),"-")</f>
        <v>-</v>
      </c>
      <c r="J752" s="105" t="str">
        <f>IFERROR(VLOOKUP($A752,'HPI Partial'!$A$1:$F$347,5,FALSE),"-")</f>
        <v>-</v>
      </c>
      <c r="K752" s="105" t="str">
        <f>IFERROR(VLOOKUP($A752,'HPI Partial'!$A$1:$F$347,6,FALSE),"-")</f>
        <v>-</v>
      </c>
    </row>
    <row r="753" spans="1:11" ht="15" customHeight="1" x14ac:dyDescent="0.2">
      <c r="A753" s="109">
        <v>43278</v>
      </c>
      <c r="B753" s="48">
        <v>22.4</v>
      </c>
      <c r="C753" s="48">
        <v>22.85</v>
      </c>
      <c r="D753" s="48">
        <v>22.2</v>
      </c>
      <c r="E753" s="48">
        <v>22.25</v>
      </c>
      <c r="F753" s="48">
        <v>732804</v>
      </c>
      <c r="G753" s="105" t="str">
        <f>IFERROR(VLOOKUP($A753,'HPI Partial'!$A$1:$F$347,2,FALSE),"-")</f>
        <v>-</v>
      </c>
      <c r="H753" s="105" t="str">
        <f>IFERROR(VLOOKUP($A753,'HPI Partial'!$A$1:$F$347,3,FALSE),"-")</f>
        <v>-</v>
      </c>
      <c r="I753" s="105" t="str">
        <f>IFERROR(VLOOKUP($A753,'HPI Partial'!$A$1:$F$347,4,FALSE),"-")</f>
        <v>-</v>
      </c>
      <c r="J753" s="105" t="str">
        <f>IFERROR(VLOOKUP($A753,'HPI Partial'!$A$1:$F$347,5,FALSE),"-")</f>
        <v>-</v>
      </c>
      <c r="K753" s="105" t="str">
        <f>IFERROR(VLOOKUP($A753,'HPI Partial'!$A$1:$F$347,6,FALSE),"-")</f>
        <v>-</v>
      </c>
    </row>
    <row r="754" spans="1:11" ht="15" customHeight="1" x14ac:dyDescent="0.2">
      <c r="A754" s="109">
        <v>43277</v>
      </c>
      <c r="B754" s="48">
        <v>22.7</v>
      </c>
      <c r="C754" s="48">
        <v>22.8</v>
      </c>
      <c r="D754" s="48">
        <v>22.324999999999999</v>
      </c>
      <c r="E754" s="48">
        <v>22.5</v>
      </c>
      <c r="F754" s="48">
        <v>439020</v>
      </c>
      <c r="G754" s="105" t="str">
        <f>IFERROR(VLOOKUP($A754,'HPI Partial'!$A$1:$F$347,2,FALSE),"-")</f>
        <v>-</v>
      </c>
      <c r="H754" s="105" t="str">
        <f>IFERROR(VLOOKUP($A754,'HPI Partial'!$A$1:$F$347,3,FALSE),"-")</f>
        <v>-</v>
      </c>
      <c r="I754" s="105" t="str">
        <f>IFERROR(VLOOKUP($A754,'HPI Partial'!$A$1:$F$347,4,FALSE),"-")</f>
        <v>-</v>
      </c>
      <c r="J754" s="105" t="str">
        <f>IFERROR(VLOOKUP($A754,'HPI Partial'!$A$1:$F$347,5,FALSE),"-")</f>
        <v>-</v>
      </c>
      <c r="K754" s="105" t="str">
        <f>IFERROR(VLOOKUP($A754,'HPI Partial'!$A$1:$F$347,6,FALSE),"-")</f>
        <v>-</v>
      </c>
    </row>
    <row r="755" spans="1:11" ht="15" customHeight="1" x14ac:dyDescent="0.2">
      <c r="A755" s="109">
        <v>43276</v>
      </c>
      <c r="B755" s="48">
        <v>22.65</v>
      </c>
      <c r="C755" s="48">
        <v>22.85</v>
      </c>
      <c r="D755" s="48">
        <v>22.35</v>
      </c>
      <c r="E755" s="48">
        <v>22.7</v>
      </c>
      <c r="F755" s="48">
        <v>571611</v>
      </c>
      <c r="G755" s="105" t="str">
        <f>IFERROR(VLOOKUP($A755,'HPI Partial'!$A$1:$F$347,2,FALSE),"-")</f>
        <v>-</v>
      </c>
      <c r="H755" s="105" t="str">
        <f>IFERROR(VLOOKUP($A755,'HPI Partial'!$A$1:$F$347,3,FALSE),"-")</f>
        <v>-</v>
      </c>
      <c r="I755" s="105" t="str">
        <f>IFERROR(VLOOKUP($A755,'HPI Partial'!$A$1:$F$347,4,FALSE),"-")</f>
        <v>-</v>
      </c>
      <c r="J755" s="105" t="str">
        <f>IFERROR(VLOOKUP($A755,'HPI Partial'!$A$1:$F$347,5,FALSE),"-")</f>
        <v>-</v>
      </c>
      <c r="K755" s="105" t="str">
        <f>IFERROR(VLOOKUP($A755,'HPI Partial'!$A$1:$F$347,6,FALSE),"-")</f>
        <v>-</v>
      </c>
    </row>
    <row r="756" spans="1:11" ht="15" customHeight="1" x14ac:dyDescent="0.2">
      <c r="A756" s="109">
        <v>43273</v>
      </c>
      <c r="B756" s="48">
        <v>23.05</v>
      </c>
      <c r="C756" s="48">
        <v>23.1</v>
      </c>
      <c r="D756" s="48">
        <v>22.425000000000001</v>
      </c>
      <c r="E756" s="48">
        <v>22.6</v>
      </c>
      <c r="F756" s="48">
        <v>2459797</v>
      </c>
      <c r="G756" s="105" t="str">
        <f>IFERROR(VLOOKUP($A756,'HPI Partial'!$A$1:$F$347,2,FALSE),"-")</f>
        <v>-</v>
      </c>
      <c r="H756" s="105" t="str">
        <f>IFERROR(VLOOKUP($A756,'HPI Partial'!$A$1:$F$347,3,FALSE),"-")</f>
        <v>-</v>
      </c>
      <c r="I756" s="105" t="str">
        <f>IFERROR(VLOOKUP($A756,'HPI Partial'!$A$1:$F$347,4,FALSE),"-")</f>
        <v>-</v>
      </c>
      <c r="J756" s="105" t="str">
        <f>IFERROR(VLOOKUP($A756,'HPI Partial'!$A$1:$F$347,5,FALSE),"-")</f>
        <v>-</v>
      </c>
      <c r="K756" s="105" t="str">
        <f>IFERROR(VLOOKUP($A756,'HPI Partial'!$A$1:$F$347,6,FALSE),"-")</f>
        <v>-</v>
      </c>
    </row>
    <row r="757" spans="1:11" ht="15" customHeight="1" x14ac:dyDescent="0.2">
      <c r="A757" s="109">
        <v>43272</v>
      </c>
      <c r="B757" s="48">
        <v>22.85</v>
      </c>
      <c r="C757" s="48">
        <v>23.6</v>
      </c>
      <c r="D757" s="48">
        <v>22.65</v>
      </c>
      <c r="E757" s="48">
        <v>23</v>
      </c>
      <c r="F757" s="48">
        <v>448238</v>
      </c>
      <c r="G757" s="105" t="str">
        <f>IFERROR(VLOOKUP($A757,'HPI Partial'!$A$1:$F$347,2,FALSE),"-")</f>
        <v>-</v>
      </c>
      <c r="H757" s="105" t="str">
        <f>IFERROR(VLOOKUP($A757,'HPI Partial'!$A$1:$F$347,3,FALSE),"-")</f>
        <v>-</v>
      </c>
      <c r="I757" s="105" t="str">
        <f>IFERROR(VLOOKUP($A757,'HPI Partial'!$A$1:$F$347,4,FALSE),"-")</f>
        <v>-</v>
      </c>
      <c r="J757" s="105" t="str">
        <f>IFERROR(VLOOKUP($A757,'HPI Partial'!$A$1:$F$347,5,FALSE),"-")</f>
        <v>-</v>
      </c>
      <c r="K757" s="105" t="str">
        <f>IFERROR(VLOOKUP($A757,'HPI Partial'!$A$1:$F$347,6,FALSE),"-")</f>
        <v>-</v>
      </c>
    </row>
    <row r="758" spans="1:11" ht="15" customHeight="1" x14ac:dyDescent="0.2">
      <c r="A758" s="109">
        <v>43271</v>
      </c>
      <c r="B758" s="48">
        <v>22.3</v>
      </c>
      <c r="C758" s="48">
        <v>23</v>
      </c>
      <c r="D758" s="48">
        <v>22.3</v>
      </c>
      <c r="E758" s="48">
        <v>22.75</v>
      </c>
      <c r="F758" s="48">
        <v>455694</v>
      </c>
      <c r="G758" s="105" t="str">
        <f>IFERROR(VLOOKUP($A758,'HPI Partial'!$A$1:$F$347,2,FALSE),"-")</f>
        <v>-</v>
      </c>
      <c r="H758" s="105" t="str">
        <f>IFERROR(VLOOKUP($A758,'HPI Partial'!$A$1:$F$347,3,FALSE),"-")</f>
        <v>-</v>
      </c>
      <c r="I758" s="105" t="str">
        <f>IFERROR(VLOOKUP($A758,'HPI Partial'!$A$1:$F$347,4,FALSE),"-")</f>
        <v>-</v>
      </c>
      <c r="J758" s="105" t="str">
        <f>IFERROR(VLOOKUP($A758,'HPI Partial'!$A$1:$F$347,5,FALSE),"-")</f>
        <v>-</v>
      </c>
      <c r="K758" s="105" t="str">
        <f>IFERROR(VLOOKUP($A758,'HPI Partial'!$A$1:$F$347,6,FALSE),"-")</f>
        <v>-</v>
      </c>
    </row>
    <row r="759" spans="1:11" ht="15" customHeight="1" x14ac:dyDescent="0.2">
      <c r="A759" s="109">
        <v>43270</v>
      </c>
      <c r="B759" s="48">
        <v>22.1</v>
      </c>
      <c r="C759" s="48">
        <v>22.3</v>
      </c>
      <c r="D759" s="48">
        <v>21.6</v>
      </c>
      <c r="E759" s="48">
        <v>22.15</v>
      </c>
      <c r="F759" s="48">
        <v>320106</v>
      </c>
      <c r="G759" s="105" t="str">
        <f>IFERROR(VLOOKUP($A759,'HPI Partial'!$A$1:$F$347,2,FALSE),"-")</f>
        <v>-</v>
      </c>
      <c r="H759" s="105" t="str">
        <f>IFERROR(VLOOKUP($A759,'HPI Partial'!$A$1:$F$347,3,FALSE),"-")</f>
        <v>-</v>
      </c>
      <c r="I759" s="105" t="str">
        <f>IFERROR(VLOOKUP($A759,'HPI Partial'!$A$1:$F$347,4,FALSE),"-")</f>
        <v>-</v>
      </c>
      <c r="J759" s="105" t="str">
        <f>IFERROR(VLOOKUP($A759,'HPI Partial'!$A$1:$F$347,5,FALSE),"-")</f>
        <v>-</v>
      </c>
      <c r="K759" s="105" t="str">
        <f>IFERROR(VLOOKUP($A759,'HPI Partial'!$A$1:$F$347,6,FALSE),"-")</f>
        <v>-</v>
      </c>
    </row>
    <row r="760" spans="1:11" ht="15" customHeight="1" x14ac:dyDescent="0.2">
      <c r="A760" s="109">
        <v>43269</v>
      </c>
      <c r="B760" s="48">
        <v>21.7</v>
      </c>
      <c r="C760" s="48">
        <v>22.5</v>
      </c>
      <c r="D760" s="48">
        <v>21.7</v>
      </c>
      <c r="E760" s="48">
        <v>22.35</v>
      </c>
      <c r="F760" s="48">
        <v>281471</v>
      </c>
      <c r="G760" s="105" t="str">
        <f>IFERROR(VLOOKUP($A760,'HPI Partial'!$A$1:$F$347,2,FALSE),"-")</f>
        <v>-</v>
      </c>
      <c r="H760" s="105" t="str">
        <f>IFERROR(VLOOKUP($A760,'HPI Partial'!$A$1:$F$347,3,FALSE),"-")</f>
        <v>-</v>
      </c>
      <c r="I760" s="105" t="str">
        <f>IFERROR(VLOOKUP($A760,'HPI Partial'!$A$1:$F$347,4,FALSE),"-")</f>
        <v>-</v>
      </c>
      <c r="J760" s="105" t="str">
        <f>IFERROR(VLOOKUP($A760,'HPI Partial'!$A$1:$F$347,5,FALSE),"-")</f>
        <v>-</v>
      </c>
      <c r="K760" s="105" t="str">
        <f>IFERROR(VLOOKUP($A760,'HPI Partial'!$A$1:$F$347,6,FALSE),"-")</f>
        <v>-</v>
      </c>
    </row>
    <row r="761" spans="1:11" ht="15" customHeight="1" x14ac:dyDescent="0.2">
      <c r="A761" s="109">
        <v>43266</v>
      </c>
      <c r="B761" s="48">
        <v>21.9</v>
      </c>
      <c r="C761" s="48">
        <v>21.95</v>
      </c>
      <c r="D761" s="48">
        <v>21.6</v>
      </c>
      <c r="E761" s="48">
        <v>21.85</v>
      </c>
      <c r="F761" s="48">
        <v>578295</v>
      </c>
      <c r="G761" s="105" t="str">
        <f>IFERROR(VLOOKUP($A761,'HPI Partial'!$A$1:$F$347,2,FALSE),"-")</f>
        <v>-</v>
      </c>
      <c r="H761" s="105" t="str">
        <f>IFERROR(VLOOKUP($A761,'HPI Partial'!$A$1:$F$347,3,FALSE),"-")</f>
        <v>-</v>
      </c>
      <c r="I761" s="105" t="str">
        <f>IFERROR(VLOOKUP($A761,'HPI Partial'!$A$1:$F$347,4,FALSE),"-")</f>
        <v>-</v>
      </c>
      <c r="J761" s="105" t="str">
        <f>IFERROR(VLOOKUP($A761,'HPI Partial'!$A$1:$F$347,5,FALSE),"-")</f>
        <v>-</v>
      </c>
      <c r="K761" s="105" t="str">
        <f>IFERROR(VLOOKUP($A761,'HPI Partial'!$A$1:$F$347,6,FALSE),"-")</f>
        <v>-</v>
      </c>
    </row>
    <row r="762" spans="1:11" ht="15" customHeight="1" x14ac:dyDescent="0.2">
      <c r="A762" s="109">
        <v>43265</v>
      </c>
      <c r="B762" s="48">
        <v>21.9</v>
      </c>
      <c r="C762" s="48">
        <v>22</v>
      </c>
      <c r="D762" s="48">
        <v>21.7</v>
      </c>
      <c r="E762" s="48">
        <v>22</v>
      </c>
      <c r="F762" s="48">
        <v>261974</v>
      </c>
      <c r="G762" s="105" t="str">
        <f>IFERROR(VLOOKUP($A762,'HPI Partial'!$A$1:$F$347,2,FALSE),"-")</f>
        <v>-</v>
      </c>
      <c r="H762" s="105" t="str">
        <f>IFERROR(VLOOKUP($A762,'HPI Partial'!$A$1:$F$347,3,FALSE),"-")</f>
        <v>-</v>
      </c>
      <c r="I762" s="105" t="str">
        <f>IFERROR(VLOOKUP($A762,'HPI Partial'!$A$1:$F$347,4,FALSE),"-")</f>
        <v>-</v>
      </c>
      <c r="J762" s="105" t="str">
        <f>IFERROR(VLOOKUP($A762,'HPI Partial'!$A$1:$F$347,5,FALSE),"-")</f>
        <v>-</v>
      </c>
      <c r="K762" s="105" t="str">
        <f>IFERROR(VLOOKUP($A762,'HPI Partial'!$A$1:$F$347,6,FALSE),"-")</f>
        <v>-</v>
      </c>
    </row>
    <row r="763" spans="1:11" ht="15" customHeight="1" x14ac:dyDescent="0.2">
      <c r="A763" s="109">
        <v>43264</v>
      </c>
      <c r="B763" s="48">
        <v>21.8</v>
      </c>
      <c r="C763" s="48">
        <v>22</v>
      </c>
      <c r="D763" s="48">
        <v>21.6</v>
      </c>
      <c r="E763" s="48">
        <v>21.9</v>
      </c>
      <c r="F763" s="48">
        <v>337505</v>
      </c>
      <c r="G763" s="105" t="str">
        <f>IFERROR(VLOOKUP($A763,'HPI Partial'!$A$1:$F$347,2,FALSE),"-")</f>
        <v>-</v>
      </c>
      <c r="H763" s="105" t="str">
        <f>IFERROR(VLOOKUP($A763,'HPI Partial'!$A$1:$F$347,3,FALSE),"-")</f>
        <v>-</v>
      </c>
      <c r="I763" s="105" t="str">
        <f>IFERROR(VLOOKUP($A763,'HPI Partial'!$A$1:$F$347,4,FALSE),"-")</f>
        <v>-</v>
      </c>
      <c r="J763" s="105" t="str">
        <f>IFERROR(VLOOKUP($A763,'HPI Partial'!$A$1:$F$347,5,FALSE),"-")</f>
        <v>-</v>
      </c>
      <c r="K763" s="105" t="str">
        <f>IFERROR(VLOOKUP($A763,'HPI Partial'!$A$1:$F$347,6,FALSE),"-")</f>
        <v>-</v>
      </c>
    </row>
    <row r="764" spans="1:11" ht="15" customHeight="1" x14ac:dyDescent="0.2">
      <c r="A764" s="109">
        <v>43263</v>
      </c>
      <c r="B764" s="48">
        <v>21.6</v>
      </c>
      <c r="C764" s="48">
        <v>21.8</v>
      </c>
      <c r="D764" s="48">
        <v>21.1</v>
      </c>
      <c r="E764" s="48">
        <v>21.7</v>
      </c>
      <c r="F764" s="48">
        <v>564502</v>
      </c>
      <c r="G764" s="105" t="str">
        <f>IFERROR(VLOOKUP($A764,'HPI Partial'!$A$1:$F$347,2,FALSE),"-")</f>
        <v>-</v>
      </c>
      <c r="H764" s="105" t="str">
        <f>IFERROR(VLOOKUP($A764,'HPI Partial'!$A$1:$F$347,3,FALSE),"-")</f>
        <v>-</v>
      </c>
      <c r="I764" s="105" t="str">
        <f>IFERROR(VLOOKUP($A764,'HPI Partial'!$A$1:$F$347,4,FALSE),"-")</f>
        <v>-</v>
      </c>
      <c r="J764" s="105" t="str">
        <f>IFERROR(VLOOKUP($A764,'HPI Partial'!$A$1:$F$347,5,FALSE),"-")</f>
        <v>-</v>
      </c>
      <c r="K764" s="105" t="str">
        <f>IFERROR(VLOOKUP($A764,'HPI Partial'!$A$1:$F$347,6,FALSE),"-")</f>
        <v>-</v>
      </c>
    </row>
    <row r="765" spans="1:11" ht="15" customHeight="1" x14ac:dyDescent="0.2">
      <c r="A765" s="109">
        <v>43262</v>
      </c>
      <c r="B765" s="48">
        <v>21.15</v>
      </c>
      <c r="C765" s="48">
        <v>21.95</v>
      </c>
      <c r="D765" s="48">
        <v>21.15</v>
      </c>
      <c r="E765" s="48">
        <v>21.65</v>
      </c>
      <c r="F765" s="48">
        <v>253487</v>
      </c>
      <c r="G765" s="105" t="str">
        <f>IFERROR(VLOOKUP($A765,'HPI Partial'!$A$1:$F$347,2,FALSE),"-")</f>
        <v>-</v>
      </c>
      <c r="H765" s="105" t="str">
        <f>IFERROR(VLOOKUP($A765,'HPI Partial'!$A$1:$F$347,3,FALSE),"-")</f>
        <v>-</v>
      </c>
      <c r="I765" s="105" t="str">
        <f>IFERROR(VLOOKUP($A765,'HPI Partial'!$A$1:$F$347,4,FALSE),"-")</f>
        <v>-</v>
      </c>
      <c r="J765" s="105" t="str">
        <f>IFERROR(VLOOKUP($A765,'HPI Partial'!$A$1:$F$347,5,FALSE),"-")</f>
        <v>-</v>
      </c>
      <c r="K765" s="105" t="str">
        <f>IFERROR(VLOOKUP($A765,'HPI Partial'!$A$1:$F$347,6,FALSE),"-")</f>
        <v>-</v>
      </c>
    </row>
    <row r="766" spans="1:11" ht="15" customHeight="1" x14ac:dyDescent="0.2">
      <c r="A766" s="109">
        <v>43259</v>
      </c>
      <c r="B766" s="48">
        <v>21.1</v>
      </c>
      <c r="C766" s="48">
        <v>21.45</v>
      </c>
      <c r="D766" s="48">
        <v>20.65</v>
      </c>
      <c r="E766" s="48">
        <v>21.25</v>
      </c>
      <c r="F766" s="48">
        <v>510298</v>
      </c>
      <c r="G766" s="105" t="str">
        <f>IFERROR(VLOOKUP($A766,'HPI Partial'!$A$1:$F$347,2,FALSE),"-")</f>
        <v>-</v>
      </c>
      <c r="H766" s="105" t="str">
        <f>IFERROR(VLOOKUP($A766,'HPI Partial'!$A$1:$F$347,3,FALSE),"-")</f>
        <v>-</v>
      </c>
      <c r="I766" s="105" t="str">
        <f>IFERROR(VLOOKUP($A766,'HPI Partial'!$A$1:$F$347,4,FALSE),"-")</f>
        <v>-</v>
      </c>
      <c r="J766" s="105" t="str">
        <f>IFERROR(VLOOKUP($A766,'HPI Partial'!$A$1:$F$347,5,FALSE),"-")</f>
        <v>-</v>
      </c>
      <c r="K766" s="105" t="str">
        <f>IFERROR(VLOOKUP($A766,'HPI Partial'!$A$1:$F$347,6,FALSE),"-")</f>
        <v>-</v>
      </c>
    </row>
    <row r="767" spans="1:11" ht="15" customHeight="1" x14ac:dyDescent="0.2">
      <c r="A767" s="109">
        <v>43258</v>
      </c>
      <c r="B767" s="48">
        <v>21.5</v>
      </c>
      <c r="C767" s="48">
        <v>21.75</v>
      </c>
      <c r="D767" s="48">
        <v>20.85</v>
      </c>
      <c r="E767" s="48">
        <v>21.2</v>
      </c>
      <c r="F767" s="48">
        <v>778530</v>
      </c>
      <c r="G767" s="105" t="str">
        <f>IFERROR(VLOOKUP($A767,'HPI Partial'!$A$1:$F$347,2,FALSE),"-")</f>
        <v>-</v>
      </c>
      <c r="H767" s="105" t="str">
        <f>IFERROR(VLOOKUP($A767,'HPI Partial'!$A$1:$F$347,3,FALSE),"-")</f>
        <v>-</v>
      </c>
      <c r="I767" s="105" t="str">
        <f>IFERROR(VLOOKUP($A767,'HPI Partial'!$A$1:$F$347,4,FALSE),"-")</f>
        <v>-</v>
      </c>
      <c r="J767" s="105" t="str">
        <f>IFERROR(VLOOKUP($A767,'HPI Partial'!$A$1:$F$347,5,FALSE),"-")</f>
        <v>-</v>
      </c>
      <c r="K767" s="105" t="str">
        <f>IFERROR(VLOOKUP($A767,'HPI Partial'!$A$1:$F$347,6,FALSE),"-")</f>
        <v>-</v>
      </c>
    </row>
    <row r="768" spans="1:11" ht="15" customHeight="1" x14ac:dyDescent="0.2">
      <c r="A768" s="109">
        <v>43257</v>
      </c>
      <c r="B768" s="48">
        <v>21.2</v>
      </c>
      <c r="C768" s="48">
        <v>21.75</v>
      </c>
      <c r="D768" s="48">
        <v>20.7</v>
      </c>
      <c r="E768" s="48">
        <v>21.6</v>
      </c>
      <c r="F768" s="48">
        <v>706764</v>
      </c>
      <c r="G768" s="105" t="str">
        <f>IFERROR(VLOOKUP($A768,'HPI Partial'!$A$1:$F$347,2,FALSE),"-")</f>
        <v>-</v>
      </c>
      <c r="H768" s="105" t="str">
        <f>IFERROR(VLOOKUP($A768,'HPI Partial'!$A$1:$F$347,3,FALSE),"-")</f>
        <v>-</v>
      </c>
      <c r="I768" s="105" t="str">
        <f>IFERROR(VLOOKUP($A768,'HPI Partial'!$A$1:$F$347,4,FALSE),"-")</f>
        <v>-</v>
      </c>
      <c r="J768" s="105" t="str">
        <f>IFERROR(VLOOKUP($A768,'HPI Partial'!$A$1:$F$347,5,FALSE),"-")</f>
        <v>-</v>
      </c>
      <c r="K768" s="105" t="str">
        <f>IFERROR(VLOOKUP($A768,'HPI Partial'!$A$1:$F$347,6,FALSE),"-")</f>
        <v>-</v>
      </c>
    </row>
    <row r="769" spans="1:11" ht="15" customHeight="1" x14ac:dyDescent="0.2">
      <c r="A769" s="109">
        <v>43256</v>
      </c>
      <c r="B769" s="48">
        <v>20.6</v>
      </c>
      <c r="C769" s="48">
        <v>21.25</v>
      </c>
      <c r="D769" s="48">
        <v>20.5</v>
      </c>
      <c r="E769" s="48">
        <v>21.2</v>
      </c>
      <c r="F769" s="48">
        <v>760456</v>
      </c>
      <c r="G769" s="105" t="str">
        <f>IFERROR(VLOOKUP($A769,'HPI Partial'!$A$1:$F$347,2,FALSE),"-")</f>
        <v>-</v>
      </c>
      <c r="H769" s="105" t="str">
        <f>IFERROR(VLOOKUP($A769,'HPI Partial'!$A$1:$F$347,3,FALSE),"-")</f>
        <v>-</v>
      </c>
      <c r="I769" s="105" t="str">
        <f>IFERROR(VLOOKUP($A769,'HPI Partial'!$A$1:$F$347,4,FALSE),"-")</f>
        <v>-</v>
      </c>
      <c r="J769" s="105" t="str">
        <f>IFERROR(VLOOKUP($A769,'HPI Partial'!$A$1:$F$347,5,FALSE),"-")</f>
        <v>-</v>
      </c>
      <c r="K769" s="105" t="str">
        <f>IFERROR(VLOOKUP($A769,'HPI Partial'!$A$1:$F$347,6,FALSE),"-")</f>
        <v>-</v>
      </c>
    </row>
    <row r="770" spans="1:11" ht="15" customHeight="1" x14ac:dyDescent="0.2">
      <c r="A770" s="109">
        <v>43255</v>
      </c>
      <c r="B770" s="48">
        <v>21.05</v>
      </c>
      <c r="C770" s="48">
        <v>21.2</v>
      </c>
      <c r="D770" s="48">
        <v>20.350000000000001</v>
      </c>
      <c r="E770" s="48">
        <v>20.6</v>
      </c>
      <c r="F770" s="48">
        <v>620079</v>
      </c>
      <c r="G770" s="105" t="str">
        <f>IFERROR(VLOOKUP($A770,'HPI Partial'!$A$1:$F$347,2,FALSE),"-")</f>
        <v>-</v>
      </c>
      <c r="H770" s="105" t="str">
        <f>IFERROR(VLOOKUP($A770,'HPI Partial'!$A$1:$F$347,3,FALSE),"-")</f>
        <v>-</v>
      </c>
      <c r="I770" s="105" t="str">
        <f>IFERROR(VLOOKUP($A770,'HPI Partial'!$A$1:$F$347,4,FALSE),"-")</f>
        <v>-</v>
      </c>
      <c r="J770" s="105" t="str">
        <f>IFERROR(VLOOKUP($A770,'HPI Partial'!$A$1:$F$347,5,FALSE),"-")</f>
        <v>-</v>
      </c>
      <c r="K770" s="105" t="str">
        <f>IFERROR(VLOOKUP($A770,'HPI Partial'!$A$1:$F$347,6,FALSE),"-")</f>
        <v>-</v>
      </c>
    </row>
    <row r="771" spans="1:11" ht="15" customHeight="1" x14ac:dyDescent="0.2">
      <c r="A771" s="109">
        <v>43252</v>
      </c>
      <c r="B771" s="48">
        <v>20.95</v>
      </c>
      <c r="C771" s="48">
        <v>21.2</v>
      </c>
      <c r="D771" s="48">
        <v>20.65</v>
      </c>
      <c r="E771" s="48">
        <v>20.9</v>
      </c>
      <c r="F771" s="48">
        <v>641601</v>
      </c>
      <c r="G771" s="105" t="str">
        <f>IFERROR(VLOOKUP($A771,'HPI Partial'!$A$1:$F$347,2,FALSE),"-")</f>
        <v>-</v>
      </c>
      <c r="H771" s="105" t="str">
        <f>IFERROR(VLOOKUP($A771,'HPI Partial'!$A$1:$F$347,3,FALSE),"-")</f>
        <v>-</v>
      </c>
      <c r="I771" s="105" t="str">
        <f>IFERROR(VLOOKUP($A771,'HPI Partial'!$A$1:$F$347,4,FALSE),"-")</f>
        <v>-</v>
      </c>
      <c r="J771" s="105" t="str">
        <f>IFERROR(VLOOKUP($A771,'HPI Partial'!$A$1:$F$347,5,FALSE),"-")</f>
        <v>-</v>
      </c>
      <c r="K771" s="105" t="str">
        <f>IFERROR(VLOOKUP($A771,'HPI Partial'!$A$1:$F$347,6,FALSE),"-")</f>
        <v>-</v>
      </c>
    </row>
    <row r="772" spans="1:11" ht="15" customHeight="1" x14ac:dyDescent="0.2">
      <c r="A772" s="109">
        <v>43251</v>
      </c>
      <c r="B772" s="48">
        <v>21.1</v>
      </c>
      <c r="C772" s="48">
        <v>21.45</v>
      </c>
      <c r="D772" s="48">
        <v>20.75</v>
      </c>
      <c r="E772" s="48">
        <v>20.9</v>
      </c>
      <c r="F772" s="48">
        <v>1029061</v>
      </c>
      <c r="G772" s="105" t="str">
        <f>IFERROR(VLOOKUP($A772,'HPI Partial'!$A$1:$F$347,2,FALSE),"-")</f>
        <v>-</v>
      </c>
      <c r="H772" s="105" t="str">
        <f>IFERROR(VLOOKUP($A772,'HPI Partial'!$A$1:$F$347,3,FALSE),"-")</f>
        <v>-</v>
      </c>
      <c r="I772" s="105" t="str">
        <f>IFERROR(VLOOKUP($A772,'HPI Partial'!$A$1:$F$347,4,FALSE),"-")</f>
        <v>-</v>
      </c>
      <c r="J772" s="105" t="str">
        <f>IFERROR(VLOOKUP($A772,'HPI Partial'!$A$1:$F$347,5,FALSE),"-")</f>
        <v>-</v>
      </c>
      <c r="K772" s="105" t="str">
        <f>IFERROR(VLOOKUP($A772,'HPI Partial'!$A$1:$F$347,6,FALSE),"-")</f>
        <v>-</v>
      </c>
    </row>
    <row r="773" spans="1:11" ht="15" customHeight="1" x14ac:dyDescent="0.2">
      <c r="A773" s="109">
        <v>43250</v>
      </c>
      <c r="B773" s="48">
        <v>21.2</v>
      </c>
      <c r="C773" s="48">
        <v>21.3</v>
      </c>
      <c r="D773" s="48">
        <v>20.85</v>
      </c>
      <c r="E773" s="48">
        <v>21.05</v>
      </c>
      <c r="F773" s="48">
        <v>947104</v>
      </c>
      <c r="G773" s="105" t="str">
        <f>IFERROR(VLOOKUP($A773,'HPI Partial'!$A$1:$F$347,2,FALSE),"-")</f>
        <v>-</v>
      </c>
      <c r="H773" s="105" t="str">
        <f>IFERROR(VLOOKUP($A773,'HPI Partial'!$A$1:$F$347,3,FALSE),"-")</f>
        <v>-</v>
      </c>
      <c r="I773" s="105" t="str">
        <f>IFERROR(VLOOKUP($A773,'HPI Partial'!$A$1:$F$347,4,FALSE),"-")</f>
        <v>-</v>
      </c>
      <c r="J773" s="105" t="str">
        <f>IFERROR(VLOOKUP($A773,'HPI Partial'!$A$1:$F$347,5,FALSE),"-")</f>
        <v>-</v>
      </c>
      <c r="K773" s="105" t="str">
        <f>IFERROR(VLOOKUP($A773,'HPI Partial'!$A$1:$F$347,6,FALSE),"-")</f>
        <v>-</v>
      </c>
    </row>
    <row r="774" spans="1:11" ht="15" customHeight="1" x14ac:dyDescent="0.2">
      <c r="A774" s="109">
        <v>43249</v>
      </c>
      <c r="B774" s="48">
        <v>21.3</v>
      </c>
      <c r="C774" s="48">
        <v>21.45</v>
      </c>
      <c r="D774" s="48">
        <v>20.85</v>
      </c>
      <c r="E774" s="48">
        <v>21</v>
      </c>
      <c r="F774" s="48">
        <v>1154800</v>
      </c>
      <c r="G774" s="105" t="str">
        <f>IFERROR(VLOOKUP($A774,'HPI Partial'!$A$1:$F$347,2,FALSE),"-")</f>
        <v>-</v>
      </c>
      <c r="H774" s="105" t="str">
        <f>IFERROR(VLOOKUP($A774,'HPI Partial'!$A$1:$F$347,3,FALSE),"-")</f>
        <v>-</v>
      </c>
      <c r="I774" s="105" t="str">
        <f>IFERROR(VLOOKUP($A774,'HPI Partial'!$A$1:$F$347,4,FALSE),"-")</f>
        <v>-</v>
      </c>
      <c r="J774" s="105" t="str">
        <f>IFERROR(VLOOKUP($A774,'HPI Partial'!$A$1:$F$347,5,FALSE),"-")</f>
        <v>-</v>
      </c>
      <c r="K774" s="105" t="str">
        <f>IFERROR(VLOOKUP($A774,'HPI Partial'!$A$1:$F$347,6,FALSE),"-")</f>
        <v>-</v>
      </c>
    </row>
    <row r="775" spans="1:11" ht="15" customHeight="1" x14ac:dyDescent="0.2">
      <c r="A775" s="109">
        <v>43245</v>
      </c>
      <c r="B775" s="48">
        <v>21.85</v>
      </c>
      <c r="C775" s="48">
        <v>21.875</v>
      </c>
      <c r="D775" s="48">
        <v>21.35</v>
      </c>
      <c r="E775" s="48">
        <v>21.5</v>
      </c>
      <c r="F775" s="48">
        <v>671646</v>
      </c>
      <c r="G775" s="105" t="str">
        <f>IFERROR(VLOOKUP($A775,'HPI Partial'!$A$1:$F$347,2,FALSE),"-")</f>
        <v>-</v>
      </c>
      <c r="H775" s="105" t="str">
        <f>IFERROR(VLOOKUP($A775,'HPI Partial'!$A$1:$F$347,3,FALSE),"-")</f>
        <v>-</v>
      </c>
      <c r="I775" s="105" t="str">
        <f>IFERROR(VLOOKUP($A775,'HPI Partial'!$A$1:$F$347,4,FALSE),"-")</f>
        <v>-</v>
      </c>
      <c r="J775" s="105" t="str">
        <f>IFERROR(VLOOKUP($A775,'HPI Partial'!$A$1:$F$347,5,FALSE),"-")</f>
        <v>-</v>
      </c>
      <c r="K775" s="105" t="str">
        <f>IFERROR(VLOOKUP($A775,'HPI Partial'!$A$1:$F$347,6,FALSE),"-")</f>
        <v>-</v>
      </c>
    </row>
    <row r="776" spans="1:11" ht="15" customHeight="1" x14ac:dyDescent="0.2">
      <c r="A776" s="109">
        <v>43244</v>
      </c>
      <c r="B776" s="48">
        <v>21.95</v>
      </c>
      <c r="C776" s="48">
        <v>22.024999999999999</v>
      </c>
      <c r="D776" s="48">
        <v>21.475000000000001</v>
      </c>
      <c r="E776" s="48">
        <v>21.8</v>
      </c>
      <c r="F776" s="48">
        <v>672656</v>
      </c>
      <c r="G776" s="105" t="str">
        <f>IFERROR(VLOOKUP($A776,'HPI Partial'!$A$1:$F$347,2,FALSE),"-")</f>
        <v>-</v>
      </c>
      <c r="H776" s="105" t="str">
        <f>IFERROR(VLOOKUP($A776,'HPI Partial'!$A$1:$F$347,3,FALSE),"-")</f>
        <v>-</v>
      </c>
      <c r="I776" s="105" t="str">
        <f>IFERROR(VLOOKUP($A776,'HPI Partial'!$A$1:$F$347,4,FALSE),"-")</f>
        <v>-</v>
      </c>
      <c r="J776" s="105" t="str">
        <f>IFERROR(VLOOKUP($A776,'HPI Partial'!$A$1:$F$347,5,FALSE),"-")</f>
        <v>-</v>
      </c>
      <c r="K776" s="105" t="str">
        <f>IFERROR(VLOOKUP($A776,'HPI Partial'!$A$1:$F$347,6,FALSE),"-")</f>
        <v>-</v>
      </c>
    </row>
    <row r="777" spans="1:11" ht="15" customHeight="1" x14ac:dyDescent="0.2">
      <c r="A777" s="109">
        <v>43243</v>
      </c>
      <c r="B777" s="48">
        <v>22.45</v>
      </c>
      <c r="C777" s="48">
        <v>22.725000000000001</v>
      </c>
      <c r="D777" s="48">
        <v>22</v>
      </c>
      <c r="E777" s="48">
        <v>22</v>
      </c>
      <c r="F777" s="48">
        <v>541724</v>
      </c>
      <c r="G777" s="105" t="str">
        <f>IFERROR(VLOOKUP($A777,'HPI Partial'!$A$1:$F$347,2,FALSE),"-")</f>
        <v>-</v>
      </c>
      <c r="H777" s="105" t="str">
        <f>IFERROR(VLOOKUP($A777,'HPI Partial'!$A$1:$F$347,3,FALSE),"-")</f>
        <v>-</v>
      </c>
      <c r="I777" s="105" t="str">
        <f>IFERROR(VLOOKUP($A777,'HPI Partial'!$A$1:$F$347,4,FALSE),"-")</f>
        <v>-</v>
      </c>
      <c r="J777" s="105" t="str">
        <f>IFERROR(VLOOKUP($A777,'HPI Partial'!$A$1:$F$347,5,FALSE),"-")</f>
        <v>-</v>
      </c>
      <c r="K777" s="105" t="str">
        <f>IFERROR(VLOOKUP($A777,'HPI Partial'!$A$1:$F$347,6,FALSE),"-")</f>
        <v>-</v>
      </c>
    </row>
    <row r="778" spans="1:11" ht="15" customHeight="1" x14ac:dyDescent="0.2">
      <c r="A778" s="109">
        <v>43242</v>
      </c>
      <c r="B778" s="48">
        <v>22.95</v>
      </c>
      <c r="C778" s="48">
        <v>23.1</v>
      </c>
      <c r="D778" s="48">
        <v>22.45</v>
      </c>
      <c r="E778" s="48">
        <v>22.5</v>
      </c>
      <c r="F778" s="48">
        <v>731018</v>
      </c>
      <c r="G778" s="105" t="str">
        <f>IFERROR(VLOOKUP($A778,'HPI Partial'!$A$1:$F$347,2,FALSE),"-")</f>
        <v>-</v>
      </c>
      <c r="H778" s="105" t="str">
        <f>IFERROR(VLOOKUP($A778,'HPI Partial'!$A$1:$F$347,3,FALSE),"-")</f>
        <v>-</v>
      </c>
      <c r="I778" s="105" t="str">
        <f>IFERROR(VLOOKUP($A778,'HPI Partial'!$A$1:$F$347,4,FALSE),"-")</f>
        <v>-</v>
      </c>
      <c r="J778" s="105" t="str">
        <f>IFERROR(VLOOKUP($A778,'HPI Partial'!$A$1:$F$347,5,FALSE),"-")</f>
        <v>-</v>
      </c>
      <c r="K778" s="105" t="str">
        <f>IFERROR(VLOOKUP($A778,'HPI Partial'!$A$1:$F$347,6,FALSE),"-")</f>
        <v>-</v>
      </c>
    </row>
    <row r="779" spans="1:11" ht="15" customHeight="1" x14ac:dyDescent="0.2">
      <c r="A779" s="109">
        <v>43241</v>
      </c>
      <c r="B779" s="48">
        <v>23.05</v>
      </c>
      <c r="C779" s="48">
        <v>23.15</v>
      </c>
      <c r="D779" s="48">
        <v>22.55</v>
      </c>
      <c r="E779" s="48">
        <v>22.95</v>
      </c>
      <c r="F779" s="48">
        <v>716658</v>
      </c>
      <c r="G779" s="105">
        <f>IFERROR(VLOOKUP($A779,'HPI Partial'!$A$1:$F$347,2,FALSE),"-")</f>
        <v>23.05</v>
      </c>
      <c r="H779" s="105">
        <f>IFERROR(VLOOKUP($A779,'HPI Partial'!$A$1:$F$347,3,FALSE),"-")</f>
        <v>23.15</v>
      </c>
      <c r="I779" s="105">
        <f>IFERROR(VLOOKUP($A779,'HPI Partial'!$A$1:$F$347,4,FALSE),"-")</f>
        <v>22.55</v>
      </c>
      <c r="J779" s="105">
        <f>IFERROR(VLOOKUP($A779,'HPI Partial'!$A$1:$F$347,5,FALSE),"-")</f>
        <v>22.95</v>
      </c>
      <c r="K779" s="105">
        <f>IFERROR(VLOOKUP($A779,'HPI Partial'!$A$1:$F$347,6,FALSE),"-")</f>
        <v>716658</v>
      </c>
    </row>
    <row r="780" spans="1:11" ht="15" customHeight="1" x14ac:dyDescent="0.2">
      <c r="A780" s="109">
        <v>43238</v>
      </c>
      <c r="B780" s="48">
        <v>23.9</v>
      </c>
      <c r="C780" s="48">
        <v>23.9</v>
      </c>
      <c r="D780" s="48">
        <v>22.85</v>
      </c>
      <c r="E780" s="48">
        <v>22.85</v>
      </c>
      <c r="F780" s="48">
        <v>667451</v>
      </c>
      <c r="G780" s="105">
        <f>IFERROR(VLOOKUP($A780,'HPI Partial'!$A$1:$F$347,2,FALSE),"-")</f>
        <v>23.9</v>
      </c>
      <c r="H780" s="105">
        <f>IFERROR(VLOOKUP($A780,'HPI Partial'!$A$1:$F$347,3,FALSE),"-")</f>
        <v>23.9</v>
      </c>
      <c r="I780" s="105">
        <f>IFERROR(VLOOKUP($A780,'HPI Partial'!$A$1:$F$347,4,FALSE),"-")</f>
        <v>22.85</v>
      </c>
      <c r="J780" s="105">
        <f>IFERROR(VLOOKUP($A780,'HPI Partial'!$A$1:$F$347,5,FALSE),"-")</f>
        <v>22.85</v>
      </c>
      <c r="K780" s="105">
        <f>IFERROR(VLOOKUP($A780,'HPI Partial'!$A$1:$F$347,6,FALSE),"-")</f>
        <v>667451</v>
      </c>
    </row>
    <row r="781" spans="1:11" ht="15" customHeight="1" x14ac:dyDescent="0.2">
      <c r="A781" s="109">
        <v>43237</v>
      </c>
      <c r="B781" s="48">
        <v>24.3</v>
      </c>
      <c r="C781" s="48">
        <v>24.3</v>
      </c>
      <c r="D781" s="48">
        <v>23.675000000000001</v>
      </c>
      <c r="E781" s="48">
        <v>23.85</v>
      </c>
      <c r="F781" s="48">
        <v>343757</v>
      </c>
      <c r="G781" s="105">
        <f>IFERROR(VLOOKUP($A781,'HPI Partial'!$A$1:$F$347,2,FALSE),"-")</f>
        <v>24.3</v>
      </c>
      <c r="H781" s="105">
        <f>IFERROR(VLOOKUP($A781,'HPI Partial'!$A$1:$F$347,3,FALSE),"-")</f>
        <v>24.3</v>
      </c>
      <c r="I781" s="105">
        <f>IFERROR(VLOOKUP($A781,'HPI Partial'!$A$1:$F$347,4,FALSE),"-")</f>
        <v>23.675000000000001</v>
      </c>
      <c r="J781" s="105">
        <f>IFERROR(VLOOKUP($A781,'HPI Partial'!$A$1:$F$347,5,FALSE),"-")</f>
        <v>23.85</v>
      </c>
      <c r="K781" s="105">
        <f>IFERROR(VLOOKUP($A781,'HPI Partial'!$A$1:$F$347,6,FALSE),"-")</f>
        <v>343757</v>
      </c>
    </row>
    <row r="782" spans="1:11" ht="15" customHeight="1" x14ac:dyDescent="0.2">
      <c r="A782" s="109">
        <v>43236</v>
      </c>
      <c r="B782" s="48">
        <v>23.9</v>
      </c>
      <c r="C782" s="48">
        <v>24.375</v>
      </c>
      <c r="D782" s="48">
        <v>23.8</v>
      </c>
      <c r="E782" s="48">
        <v>24.2</v>
      </c>
      <c r="F782" s="48">
        <v>371058</v>
      </c>
      <c r="G782" s="105">
        <f>IFERROR(VLOOKUP($A782,'HPI Partial'!$A$1:$F$347,2,FALSE),"-")</f>
        <v>23.9</v>
      </c>
      <c r="H782" s="105">
        <f>IFERROR(VLOOKUP($A782,'HPI Partial'!$A$1:$F$347,3,FALSE),"-")</f>
        <v>24.375</v>
      </c>
      <c r="I782" s="105">
        <f>IFERROR(VLOOKUP($A782,'HPI Partial'!$A$1:$F$347,4,FALSE),"-")</f>
        <v>23.8</v>
      </c>
      <c r="J782" s="105">
        <f>IFERROR(VLOOKUP($A782,'HPI Partial'!$A$1:$F$347,5,FALSE),"-")</f>
        <v>24.2</v>
      </c>
      <c r="K782" s="105">
        <f>IFERROR(VLOOKUP($A782,'HPI Partial'!$A$1:$F$347,6,FALSE),"-")</f>
        <v>371058</v>
      </c>
    </row>
    <row r="783" spans="1:11" ht="15" customHeight="1" x14ac:dyDescent="0.2">
      <c r="A783" s="109">
        <v>43235</v>
      </c>
      <c r="B783" s="48">
        <v>23.5</v>
      </c>
      <c r="C783" s="48">
        <v>24.1</v>
      </c>
      <c r="D783" s="48">
        <v>23.4</v>
      </c>
      <c r="E783" s="48">
        <v>23.85</v>
      </c>
      <c r="F783" s="48">
        <v>474177</v>
      </c>
      <c r="G783" s="105">
        <f>IFERROR(VLOOKUP($A783,'HPI Partial'!$A$1:$F$347,2,FALSE),"-")</f>
        <v>23.5</v>
      </c>
      <c r="H783" s="105">
        <f>IFERROR(VLOOKUP($A783,'HPI Partial'!$A$1:$F$347,3,FALSE),"-")</f>
        <v>24.1</v>
      </c>
      <c r="I783" s="105">
        <f>IFERROR(VLOOKUP($A783,'HPI Partial'!$A$1:$F$347,4,FALSE),"-")</f>
        <v>23.4</v>
      </c>
      <c r="J783" s="105">
        <f>IFERROR(VLOOKUP($A783,'HPI Partial'!$A$1:$F$347,5,FALSE),"-")</f>
        <v>23.85</v>
      </c>
      <c r="K783" s="105">
        <f>IFERROR(VLOOKUP($A783,'HPI Partial'!$A$1:$F$347,6,FALSE),"-")</f>
        <v>474177</v>
      </c>
    </row>
    <row r="784" spans="1:11" ht="15" customHeight="1" x14ac:dyDescent="0.2">
      <c r="A784" s="109">
        <v>43234</v>
      </c>
      <c r="B784" s="48">
        <v>23.8</v>
      </c>
      <c r="C784" s="48">
        <v>23.95</v>
      </c>
      <c r="D784" s="48">
        <v>23.5</v>
      </c>
      <c r="E784" s="48">
        <v>23.6</v>
      </c>
      <c r="F784" s="48">
        <v>394516</v>
      </c>
      <c r="G784" s="105">
        <f>IFERROR(VLOOKUP($A784,'HPI Partial'!$A$1:$F$347,2,FALSE),"-")</f>
        <v>23.8</v>
      </c>
      <c r="H784" s="105">
        <f>IFERROR(VLOOKUP($A784,'HPI Partial'!$A$1:$F$347,3,FALSE),"-")</f>
        <v>23.95</v>
      </c>
      <c r="I784" s="105">
        <f>IFERROR(VLOOKUP($A784,'HPI Partial'!$A$1:$F$347,4,FALSE),"-")</f>
        <v>23.5</v>
      </c>
      <c r="J784" s="105">
        <f>IFERROR(VLOOKUP($A784,'HPI Partial'!$A$1:$F$347,5,FALSE),"-")</f>
        <v>23.6</v>
      </c>
      <c r="K784" s="105">
        <f>IFERROR(VLOOKUP($A784,'HPI Partial'!$A$1:$F$347,6,FALSE),"-")</f>
        <v>394516</v>
      </c>
    </row>
    <row r="785" spans="1:11" ht="15" customHeight="1" x14ac:dyDescent="0.2">
      <c r="A785" s="109">
        <v>43231</v>
      </c>
      <c r="B785" s="48">
        <v>23.8</v>
      </c>
      <c r="C785" s="48">
        <v>24.05</v>
      </c>
      <c r="D785" s="48">
        <v>23.4</v>
      </c>
      <c r="E785" s="48">
        <v>23.75</v>
      </c>
      <c r="F785" s="48">
        <v>743421</v>
      </c>
      <c r="G785" s="105">
        <f>IFERROR(VLOOKUP($A785,'HPI Partial'!$A$1:$F$347,2,FALSE),"-")</f>
        <v>23.8</v>
      </c>
      <c r="H785" s="105">
        <f>IFERROR(VLOOKUP($A785,'HPI Partial'!$A$1:$F$347,3,FALSE),"-")</f>
        <v>24.05</v>
      </c>
      <c r="I785" s="105">
        <f>IFERROR(VLOOKUP($A785,'HPI Partial'!$A$1:$F$347,4,FALSE),"-")</f>
        <v>23.4</v>
      </c>
      <c r="J785" s="105">
        <f>IFERROR(VLOOKUP($A785,'HPI Partial'!$A$1:$F$347,5,FALSE),"-")</f>
        <v>23.75</v>
      </c>
      <c r="K785" s="105">
        <f>IFERROR(VLOOKUP($A785,'HPI Partial'!$A$1:$F$347,6,FALSE),"-")</f>
        <v>743421</v>
      </c>
    </row>
    <row r="786" spans="1:11" ht="15" customHeight="1" x14ac:dyDescent="0.2">
      <c r="A786" s="109">
        <v>43230</v>
      </c>
      <c r="B786" s="48">
        <v>23.25</v>
      </c>
      <c r="C786" s="48">
        <v>24.024999999999999</v>
      </c>
      <c r="D786" s="48">
        <v>23.2</v>
      </c>
      <c r="E786" s="48">
        <v>23.8</v>
      </c>
      <c r="F786" s="48">
        <v>424654</v>
      </c>
      <c r="G786" s="105">
        <f>IFERROR(VLOOKUP($A786,'HPI Partial'!$A$1:$F$347,2,FALSE),"-")</f>
        <v>23.25</v>
      </c>
      <c r="H786" s="105">
        <f>IFERROR(VLOOKUP($A786,'HPI Partial'!$A$1:$F$347,3,FALSE),"-")</f>
        <v>24.024999999999999</v>
      </c>
      <c r="I786" s="105">
        <f>IFERROR(VLOOKUP($A786,'HPI Partial'!$A$1:$F$347,4,FALSE),"-")</f>
        <v>23.2</v>
      </c>
      <c r="J786" s="105">
        <f>IFERROR(VLOOKUP($A786,'HPI Partial'!$A$1:$F$347,5,FALSE),"-")</f>
        <v>23.8</v>
      </c>
      <c r="K786" s="105">
        <f>IFERROR(VLOOKUP($A786,'HPI Partial'!$A$1:$F$347,6,FALSE),"-")</f>
        <v>424654</v>
      </c>
    </row>
    <row r="787" spans="1:11" ht="15" customHeight="1" x14ac:dyDescent="0.2">
      <c r="A787" s="109">
        <v>43229</v>
      </c>
      <c r="B787" s="48">
        <v>23.55</v>
      </c>
      <c r="C787" s="48">
        <v>23.6</v>
      </c>
      <c r="D787" s="48">
        <v>23</v>
      </c>
      <c r="E787" s="48">
        <v>23.25</v>
      </c>
      <c r="F787" s="48">
        <v>616828</v>
      </c>
      <c r="G787" s="105">
        <f>IFERROR(VLOOKUP($A787,'HPI Partial'!$A$1:$F$347,2,FALSE),"-")</f>
        <v>23.55</v>
      </c>
      <c r="H787" s="105">
        <f>IFERROR(VLOOKUP($A787,'HPI Partial'!$A$1:$F$347,3,FALSE),"-")</f>
        <v>23.6</v>
      </c>
      <c r="I787" s="105">
        <f>IFERROR(VLOOKUP($A787,'HPI Partial'!$A$1:$F$347,4,FALSE),"-")</f>
        <v>23</v>
      </c>
      <c r="J787" s="105">
        <f>IFERROR(VLOOKUP($A787,'HPI Partial'!$A$1:$F$347,5,FALSE),"-")</f>
        <v>23.25</v>
      </c>
      <c r="K787" s="105">
        <f>IFERROR(VLOOKUP($A787,'HPI Partial'!$A$1:$F$347,6,FALSE),"-")</f>
        <v>616828</v>
      </c>
    </row>
    <row r="788" spans="1:11" ht="15" customHeight="1" x14ac:dyDescent="0.2">
      <c r="A788" s="109">
        <v>43228</v>
      </c>
      <c r="B788" s="48">
        <v>23.55</v>
      </c>
      <c r="C788" s="48">
        <v>23.925000000000001</v>
      </c>
      <c r="D788" s="48">
        <v>23.524999999999999</v>
      </c>
      <c r="E788" s="48">
        <v>23.6</v>
      </c>
      <c r="F788" s="48">
        <v>702431</v>
      </c>
      <c r="G788" s="105">
        <f>IFERROR(VLOOKUP($A788,'HPI Partial'!$A$1:$F$347,2,FALSE),"-")</f>
        <v>23.55</v>
      </c>
      <c r="H788" s="105">
        <f>IFERROR(VLOOKUP($A788,'HPI Partial'!$A$1:$F$347,3,FALSE),"-")</f>
        <v>23.925000000000001</v>
      </c>
      <c r="I788" s="105">
        <f>IFERROR(VLOOKUP($A788,'HPI Partial'!$A$1:$F$347,4,FALSE),"-")</f>
        <v>23.524999999999999</v>
      </c>
      <c r="J788" s="105">
        <f>IFERROR(VLOOKUP($A788,'HPI Partial'!$A$1:$F$347,5,FALSE),"-")</f>
        <v>23.6</v>
      </c>
      <c r="K788" s="105">
        <f>IFERROR(VLOOKUP($A788,'HPI Partial'!$A$1:$F$347,6,FALSE),"-")</f>
        <v>702431</v>
      </c>
    </row>
    <row r="789" spans="1:11" ht="15" customHeight="1" x14ac:dyDescent="0.2">
      <c r="A789" s="109">
        <v>43227</v>
      </c>
      <c r="B789" s="48">
        <v>22.95</v>
      </c>
      <c r="C789" s="48">
        <v>23.8</v>
      </c>
      <c r="D789" s="48">
        <v>22.95</v>
      </c>
      <c r="E789" s="48">
        <v>23.75</v>
      </c>
      <c r="F789" s="48">
        <v>652141</v>
      </c>
      <c r="G789" s="105">
        <f>IFERROR(VLOOKUP($A789,'HPI Partial'!$A$1:$F$347,2,FALSE),"-")</f>
        <v>22.95</v>
      </c>
      <c r="H789" s="105">
        <f>IFERROR(VLOOKUP($A789,'HPI Partial'!$A$1:$F$347,3,FALSE),"-")</f>
        <v>23.8</v>
      </c>
      <c r="I789" s="105">
        <f>IFERROR(VLOOKUP($A789,'HPI Partial'!$A$1:$F$347,4,FALSE),"-")</f>
        <v>22.95</v>
      </c>
      <c r="J789" s="105">
        <f>IFERROR(VLOOKUP($A789,'HPI Partial'!$A$1:$F$347,5,FALSE),"-")</f>
        <v>23.75</v>
      </c>
      <c r="K789" s="105">
        <f>IFERROR(VLOOKUP($A789,'HPI Partial'!$A$1:$F$347,6,FALSE),"-")</f>
        <v>652141</v>
      </c>
    </row>
    <row r="790" spans="1:11" ht="15" customHeight="1" x14ac:dyDescent="0.2">
      <c r="A790" s="109">
        <v>43224</v>
      </c>
      <c r="B790" s="48">
        <v>22.6</v>
      </c>
      <c r="C790" s="48">
        <v>23.15</v>
      </c>
      <c r="D790" s="48">
        <v>22.55</v>
      </c>
      <c r="E790" s="48">
        <v>22.75</v>
      </c>
      <c r="F790" s="48">
        <v>592618</v>
      </c>
      <c r="G790" s="105">
        <f>IFERROR(VLOOKUP($A790,'HPI Partial'!$A$1:$F$347,2,FALSE),"-")</f>
        <v>22.6</v>
      </c>
      <c r="H790" s="105">
        <f>IFERROR(VLOOKUP($A790,'HPI Partial'!$A$1:$F$347,3,FALSE),"-")</f>
        <v>23.15</v>
      </c>
      <c r="I790" s="105">
        <f>IFERROR(VLOOKUP($A790,'HPI Partial'!$A$1:$F$347,4,FALSE),"-")</f>
        <v>22.55</v>
      </c>
      <c r="J790" s="105">
        <f>IFERROR(VLOOKUP($A790,'HPI Partial'!$A$1:$F$347,5,FALSE),"-")</f>
        <v>22.75</v>
      </c>
      <c r="K790" s="105">
        <f>IFERROR(VLOOKUP($A790,'HPI Partial'!$A$1:$F$347,6,FALSE),"-")</f>
        <v>592618</v>
      </c>
    </row>
    <row r="791" spans="1:11" ht="15" customHeight="1" x14ac:dyDescent="0.2">
      <c r="A791" s="109">
        <v>43223</v>
      </c>
      <c r="B791" s="48">
        <v>22.7</v>
      </c>
      <c r="C791" s="48">
        <v>23</v>
      </c>
      <c r="D791" s="48">
        <v>22.6</v>
      </c>
      <c r="E791" s="48">
        <v>22.8</v>
      </c>
      <c r="F791" s="48">
        <v>755528</v>
      </c>
      <c r="G791" s="105">
        <f>IFERROR(VLOOKUP($A791,'HPI Partial'!$A$1:$F$347,2,FALSE),"-")</f>
        <v>22.7</v>
      </c>
      <c r="H791" s="105">
        <f>IFERROR(VLOOKUP($A791,'HPI Partial'!$A$1:$F$347,3,FALSE),"-")</f>
        <v>23</v>
      </c>
      <c r="I791" s="105">
        <f>IFERROR(VLOOKUP($A791,'HPI Partial'!$A$1:$F$347,4,FALSE),"-")</f>
        <v>22.6</v>
      </c>
      <c r="J791" s="105">
        <f>IFERROR(VLOOKUP($A791,'HPI Partial'!$A$1:$F$347,5,FALSE),"-")</f>
        <v>22.8</v>
      </c>
      <c r="K791" s="105">
        <f>IFERROR(VLOOKUP($A791,'HPI Partial'!$A$1:$F$347,6,FALSE),"-")</f>
        <v>755528</v>
      </c>
    </row>
    <row r="792" spans="1:11" ht="15" customHeight="1" x14ac:dyDescent="0.2">
      <c r="A792" s="109">
        <v>43222</v>
      </c>
      <c r="B792" s="48">
        <v>21.95</v>
      </c>
      <c r="C792" s="48">
        <v>22.85</v>
      </c>
      <c r="D792" s="48">
        <v>21.5</v>
      </c>
      <c r="E792" s="48">
        <v>22.6</v>
      </c>
      <c r="F792" s="48">
        <v>1221994</v>
      </c>
      <c r="G792" s="105">
        <f>IFERROR(VLOOKUP($A792,'HPI Partial'!$A$1:$F$347,2,FALSE),"-")</f>
        <v>21.95</v>
      </c>
      <c r="H792" s="105">
        <f>IFERROR(VLOOKUP($A792,'HPI Partial'!$A$1:$F$347,3,FALSE),"-")</f>
        <v>22.85</v>
      </c>
      <c r="I792" s="105">
        <f>IFERROR(VLOOKUP($A792,'HPI Partial'!$A$1:$F$347,4,FALSE),"-")</f>
        <v>21.5</v>
      </c>
      <c r="J792" s="105">
        <f>IFERROR(VLOOKUP($A792,'HPI Partial'!$A$1:$F$347,5,FALSE),"-")</f>
        <v>22.6</v>
      </c>
      <c r="K792" s="105">
        <f>IFERROR(VLOOKUP($A792,'HPI Partial'!$A$1:$F$347,6,FALSE),"-")</f>
        <v>1221994</v>
      </c>
    </row>
    <row r="793" spans="1:11" ht="15" customHeight="1" x14ac:dyDescent="0.2">
      <c r="A793" s="109">
        <v>43221</v>
      </c>
      <c r="B793" s="48">
        <v>24</v>
      </c>
      <c r="C793" s="48">
        <v>24</v>
      </c>
      <c r="D793" s="48">
        <v>21.25</v>
      </c>
      <c r="E793" s="48">
        <v>21.6</v>
      </c>
      <c r="F793" s="48">
        <v>1503848</v>
      </c>
      <c r="G793" s="105">
        <f>IFERROR(VLOOKUP($A793,'HPI Partial'!$A$1:$F$347,2,FALSE),"-")</f>
        <v>24</v>
      </c>
      <c r="H793" s="105">
        <f>IFERROR(VLOOKUP($A793,'HPI Partial'!$A$1:$F$347,3,FALSE),"-")</f>
        <v>24</v>
      </c>
      <c r="I793" s="105">
        <f>IFERROR(VLOOKUP($A793,'HPI Partial'!$A$1:$F$347,4,FALSE),"-")</f>
        <v>21.25</v>
      </c>
      <c r="J793" s="105">
        <f>IFERROR(VLOOKUP($A793,'HPI Partial'!$A$1:$F$347,5,FALSE),"-")</f>
        <v>21.6</v>
      </c>
      <c r="K793" s="105">
        <f>IFERROR(VLOOKUP($A793,'HPI Partial'!$A$1:$F$347,6,FALSE),"-")</f>
        <v>1503848</v>
      </c>
    </row>
    <row r="794" spans="1:11" ht="15" customHeight="1" x14ac:dyDescent="0.2">
      <c r="A794" s="109">
        <v>43220</v>
      </c>
      <c r="B794" s="48">
        <v>23.1</v>
      </c>
      <c r="C794" s="48">
        <v>23.65</v>
      </c>
      <c r="D794" s="48">
        <v>22.85</v>
      </c>
      <c r="E794" s="48">
        <v>23.2</v>
      </c>
      <c r="F794" s="48">
        <v>1393938</v>
      </c>
      <c r="G794" s="105">
        <f>IFERROR(VLOOKUP($A794,'HPI Partial'!$A$1:$F$347,2,FALSE),"-")</f>
        <v>23.1</v>
      </c>
      <c r="H794" s="105">
        <f>IFERROR(VLOOKUP($A794,'HPI Partial'!$A$1:$F$347,3,FALSE),"-")</f>
        <v>23.65</v>
      </c>
      <c r="I794" s="105">
        <f>IFERROR(VLOOKUP($A794,'HPI Partial'!$A$1:$F$347,4,FALSE),"-")</f>
        <v>22.85</v>
      </c>
      <c r="J794" s="105">
        <f>IFERROR(VLOOKUP($A794,'HPI Partial'!$A$1:$F$347,5,FALSE),"-")</f>
        <v>23.2</v>
      </c>
      <c r="K794" s="105">
        <f>IFERROR(VLOOKUP($A794,'HPI Partial'!$A$1:$F$347,6,FALSE),"-")</f>
        <v>1393938</v>
      </c>
    </row>
    <row r="795" spans="1:11" ht="15" customHeight="1" x14ac:dyDescent="0.2">
      <c r="A795" s="109">
        <v>43217</v>
      </c>
      <c r="B795" s="48">
        <v>23.9</v>
      </c>
      <c r="C795" s="48">
        <v>24.05</v>
      </c>
      <c r="D795" s="48">
        <v>22.85</v>
      </c>
      <c r="E795" s="48">
        <v>23.1</v>
      </c>
      <c r="F795" s="48">
        <v>864059</v>
      </c>
      <c r="G795" s="105">
        <f>IFERROR(VLOOKUP($A795,'HPI Partial'!$A$1:$F$347,2,FALSE),"-")</f>
        <v>23.9</v>
      </c>
      <c r="H795" s="105">
        <f>IFERROR(VLOOKUP($A795,'HPI Partial'!$A$1:$F$347,3,FALSE),"-")</f>
        <v>24.05</v>
      </c>
      <c r="I795" s="105">
        <f>IFERROR(VLOOKUP($A795,'HPI Partial'!$A$1:$F$347,4,FALSE),"-")</f>
        <v>22.85</v>
      </c>
      <c r="J795" s="105">
        <f>IFERROR(VLOOKUP($A795,'HPI Partial'!$A$1:$F$347,5,FALSE),"-")</f>
        <v>23.1</v>
      </c>
      <c r="K795" s="105">
        <f>IFERROR(VLOOKUP($A795,'HPI Partial'!$A$1:$F$347,6,FALSE),"-")</f>
        <v>864059</v>
      </c>
    </row>
    <row r="796" spans="1:11" ht="15" customHeight="1" x14ac:dyDescent="0.2">
      <c r="A796" s="109">
        <v>43216</v>
      </c>
      <c r="B796" s="48">
        <v>23.3</v>
      </c>
      <c r="C796" s="48">
        <v>23.3</v>
      </c>
      <c r="D796" s="48">
        <v>22.774999999999999</v>
      </c>
      <c r="E796" s="48">
        <v>23.2</v>
      </c>
      <c r="F796" s="48">
        <v>805416</v>
      </c>
      <c r="G796" s="105">
        <f>IFERROR(VLOOKUP($A796,'HPI Partial'!$A$1:$F$347,2,FALSE),"-")</f>
        <v>23.3</v>
      </c>
      <c r="H796" s="105">
        <f>IFERROR(VLOOKUP($A796,'HPI Partial'!$A$1:$F$347,3,FALSE),"-")</f>
        <v>23.3</v>
      </c>
      <c r="I796" s="105">
        <f>IFERROR(VLOOKUP($A796,'HPI Partial'!$A$1:$F$347,4,FALSE),"-")</f>
        <v>22.774999999999999</v>
      </c>
      <c r="J796" s="105">
        <f>IFERROR(VLOOKUP($A796,'HPI Partial'!$A$1:$F$347,5,FALSE),"-")</f>
        <v>23.2</v>
      </c>
      <c r="K796" s="105">
        <f>IFERROR(VLOOKUP($A796,'HPI Partial'!$A$1:$F$347,6,FALSE),"-")</f>
        <v>805416</v>
      </c>
    </row>
    <row r="797" spans="1:11" ht="15" customHeight="1" x14ac:dyDescent="0.2">
      <c r="A797" s="109">
        <v>43215</v>
      </c>
      <c r="B797" s="48">
        <v>22.95</v>
      </c>
      <c r="C797" s="48">
        <v>23.625</v>
      </c>
      <c r="D797" s="48">
        <v>22.7</v>
      </c>
      <c r="E797" s="48">
        <v>23.6</v>
      </c>
      <c r="F797" s="48">
        <v>746242</v>
      </c>
      <c r="G797" s="105">
        <f>IFERROR(VLOOKUP($A797,'HPI Partial'!$A$1:$F$347,2,FALSE),"-")</f>
        <v>22.95</v>
      </c>
      <c r="H797" s="105">
        <f>IFERROR(VLOOKUP($A797,'HPI Partial'!$A$1:$F$347,3,FALSE),"-")</f>
        <v>23.625</v>
      </c>
      <c r="I797" s="105">
        <f>IFERROR(VLOOKUP($A797,'HPI Partial'!$A$1:$F$347,4,FALSE),"-")</f>
        <v>22.7</v>
      </c>
      <c r="J797" s="105">
        <f>IFERROR(VLOOKUP($A797,'HPI Partial'!$A$1:$F$347,5,FALSE),"-")</f>
        <v>23.6</v>
      </c>
      <c r="K797" s="105">
        <f>IFERROR(VLOOKUP($A797,'HPI Partial'!$A$1:$F$347,6,FALSE),"-")</f>
        <v>746242</v>
      </c>
    </row>
    <row r="798" spans="1:11" ht="15" customHeight="1" x14ac:dyDescent="0.2">
      <c r="A798" s="109">
        <v>43214</v>
      </c>
      <c r="B798" s="48">
        <v>23.05</v>
      </c>
      <c r="C798" s="48">
        <v>23.187200000000001</v>
      </c>
      <c r="D798" s="48">
        <v>22.65</v>
      </c>
      <c r="E798" s="48">
        <v>22.95</v>
      </c>
      <c r="F798" s="48">
        <v>305442</v>
      </c>
      <c r="G798" s="105">
        <f>IFERROR(VLOOKUP($A798,'HPI Partial'!$A$1:$F$347,2,FALSE),"-")</f>
        <v>23.05</v>
      </c>
      <c r="H798" s="105">
        <f>IFERROR(VLOOKUP($A798,'HPI Partial'!$A$1:$F$347,3,FALSE),"-")</f>
        <v>23.187200000000001</v>
      </c>
      <c r="I798" s="105">
        <f>IFERROR(VLOOKUP($A798,'HPI Partial'!$A$1:$F$347,4,FALSE),"-")</f>
        <v>22.65</v>
      </c>
      <c r="J798" s="105">
        <f>IFERROR(VLOOKUP($A798,'HPI Partial'!$A$1:$F$347,5,FALSE),"-")</f>
        <v>22.95</v>
      </c>
      <c r="K798" s="105">
        <f>IFERROR(VLOOKUP($A798,'HPI Partial'!$A$1:$F$347,6,FALSE),"-")</f>
        <v>305442</v>
      </c>
    </row>
    <row r="799" spans="1:11" ht="15" customHeight="1" x14ac:dyDescent="0.2">
      <c r="A799" s="109">
        <v>43213</v>
      </c>
      <c r="B799" s="48">
        <v>22.55</v>
      </c>
      <c r="C799" s="48">
        <v>23.2</v>
      </c>
      <c r="D799" s="48">
        <v>22.55</v>
      </c>
      <c r="E799" s="48">
        <v>22.85</v>
      </c>
      <c r="F799" s="48">
        <v>303679</v>
      </c>
      <c r="G799" s="105">
        <f>IFERROR(VLOOKUP($A799,'HPI Partial'!$A$1:$F$347,2,FALSE),"-")</f>
        <v>22.55</v>
      </c>
      <c r="H799" s="105">
        <f>IFERROR(VLOOKUP($A799,'HPI Partial'!$A$1:$F$347,3,FALSE),"-")</f>
        <v>23.2</v>
      </c>
      <c r="I799" s="105">
        <f>IFERROR(VLOOKUP($A799,'HPI Partial'!$A$1:$F$347,4,FALSE),"-")</f>
        <v>22.55</v>
      </c>
      <c r="J799" s="105">
        <f>IFERROR(VLOOKUP($A799,'HPI Partial'!$A$1:$F$347,5,FALSE),"-")</f>
        <v>22.85</v>
      </c>
      <c r="K799" s="105">
        <f>IFERROR(VLOOKUP($A799,'HPI Partial'!$A$1:$F$347,6,FALSE),"-")</f>
        <v>303679</v>
      </c>
    </row>
    <row r="800" spans="1:11" ht="15" customHeight="1" x14ac:dyDescent="0.2">
      <c r="A800" s="109">
        <v>43210</v>
      </c>
      <c r="B800" s="48">
        <v>22.3</v>
      </c>
      <c r="C800" s="48">
        <v>22.75</v>
      </c>
      <c r="D800" s="48">
        <v>22.15</v>
      </c>
      <c r="E800" s="48">
        <v>22.6</v>
      </c>
      <c r="F800" s="48">
        <v>279819</v>
      </c>
      <c r="G800" s="105">
        <f>IFERROR(VLOOKUP($A800,'HPI Partial'!$A$1:$F$347,2,FALSE),"-")</f>
        <v>22.3</v>
      </c>
      <c r="H800" s="105">
        <f>IFERROR(VLOOKUP($A800,'HPI Partial'!$A$1:$F$347,3,FALSE),"-")</f>
        <v>22.75</v>
      </c>
      <c r="I800" s="105">
        <f>IFERROR(VLOOKUP($A800,'HPI Partial'!$A$1:$F$347,4,FALSE),"-")</f>
        <v>22.15</v>
      </c>
      <c r="J800" s="105">
        <f>IFERROR(VLOOKUP($A800,'HPI Partial'!$A$1:$F$347,5,FALSE),"-")</f>
        <v>22.6</v>
      </c>
      <c r="K800" s="105">
        <f>IFERROR(VLOOKUP($A800,'HPI Partial'!$A$1:$F$347,6,FALSE),"-")</f>
        <v>279819</v>
      </c>
    </row>
    <row r="801" spans="1:11" ht="15" customHeight="1" x14ac:dyDescent="0.2">
      <c r="A801" s="109">
        <v>43209</v>
      </c>
      <c r="B801" s="48">
        <v>22.6</v>
      </c>
      <c r="C801" s="48">
        <v>23.2</v>
      </c>
      <c r="D801" s="48">
        <v>21.919699999999999</v>
      </c>
      <c r="E801" s="48">
        <v>22.3</v>
      </c>
      <c r="F801" s="48">
        <v>627888</v>
      </c>
      <c r="G801" s="105">
        <f>IFERROR(VLOOKUP($A801,'HPI Partial'!$A$1:$F$347,2,FALSE),"-")</f>
        <v>22.6</v>
      </c>
      <c r="H801" s="105">
        <f>IFERROR(VLOOKUP($A801,'HPI Partial'!$A$1:$F$347,3,FALSE),"-")</f>
        <v>23.2</v>
      </c>
      <c r="I801" s="105">
        <f>IFERROR(VLOOKUP($A801,'HPI Partial'!$A$1:$F$347,4,FALSE),"-")</f>
        <v>21.919699999999999</v>
      </c>
      <c r="J801" s="105">
        <f>IFERROR(VLOOKUP($A801,'HPI Partial'!$A$1:$F$347,5,FALSE),"-")</f>
        <v>22.3</v>
      </c>
      <c r="K801" s="105">
        <f>IFERROR(VLOOKUP($A801,'HPI Partial'!$A$1:$F$347,6,FALSE),"-")</f>
        <v>627888</v>
      </c>
    </row>
    <row r="802" spans="1:11" ht="15" customHeight="1" x14ac:dyDescent="0.2">
      <c r="A802" s="109">
        <v>43208</v>
      </c>
      <c r="B802" s="48">
        <v>22.1</v>
      </c>
      <c r="C802" s="48">
        <v>22.55</v>
      </c>
      <c r="D802" s="48">
        <v>22.05</v>
      </c>
      <c r="E802" s="48">
        <v>22.5</v>
      </c>
      <c r="F802" s="48">
        <v>365184</v>
      </c>
      <c r="G802" s="105">
        <f>IFERROR(VLOOKUP($A802,'HPI Partial'!$A$1:$F$347,2,FALSE),"-")</f>
        <v>22.1</v>
      </c>
      <c r="H802" s="105">
        <f>IFERROR(VLOOKUP($A802,'HPI Partial'!$A$1:$F$347,3,FALSE),"-")</f>
        <v>22.55</v>
      </c>
      <c r="I802" s="105">
        <f>IFERROR(VLOOKUP($A802,'HPI Partial'!$A$1:$F$347,4,FALSE),"-")</f>
        <v>22.05</v>
      </c>
      <c r="J802" s="105">
        <f>IFERROR(VLOOKUP($A802,'HPI Partial'!$A$1:$F$347,5,FALSE),"-")</f>
        <v>22.5</v>
      </c>
      <c r="K802" s="105">
        <f>IFERROR(VLOOKUP($A802,'HPI Partial'!$A$1:$F$347,6,FALSE),"-")</f>
        <v>365184</v>
      </c>
    </row>
    <row r="803" spans="1:11" ht="15" customHeight="1" x14ac:dyDescent="0.2">
      <c r="A803" s="109">
        <v>43207</v>
      </c>
      <c r="B803" s="48">
        <v>22.5</v>
      </c>
      <c r="C803" s="48">
        <v>22.75</v>
      </c>
      <c r="D803" s="48">
        <v>21.975000000000001</v>
      </c>
      <c r="E803" s="48">
        <v>22.2</v>
      </c>
      <c r="F803" s="48">
        <v>498743</v>
      </c>
      <c r="G803" s="105">
        <f>IFERROR(VLOOKUP($A803,'HPI Partial'!$A$1:$F$347,2,FALSE),"-")</f>
        <v>22.5</v>
      </c>
      <c r="H803" s="105">
        <f>IFERROR(VLOOKUP($A803,'HPI Partial'!$A$1:$F$347,3,FALSE),"-")</f>
        <v>22.75</v>
      </c>
      <c r="I803" s="105">
        <f>IFERROR(VLOOKUP($A803,'HPI Partial'!$A$1:$F$347,4,FALSE),"-")</f>
        <v>21.975000000000001</v>
      </c>
      <c r="J803" s="105">
        <f>IFERROR(VLOOKUP($A803,'HPI Partial'!$A$1:$F$347,5,FALSE),"-")</f>
        <v>22.2</v>
      </c>
      <c r="K803" s="105">
        <f>IFERROR(VLOOKUP($A803,'HPI Partial'!$A$1:$F$347,6,FALSE),"-")</f>
        <v>498743</v>
      </c>
    </row>
    <row r="804" spans="1:11" ht="15" customHeight="1" x14ac:dyDescent="0.2">
      <c r="A804" s="109">
        <v>43206</v>
      </c>
      <c r="B804" s="48">
        <v>22.05</v>
      </c>
      <c r="C804" s="48">
        <v>22.65</v>
      </c>
      <c r="D804" s="48">
        <v>21.8</v>
      </c>
      <c r="E804" s="48">
        <v>22.3</v>
      </c>
      <c r="F804" s="48">
        <v>521024</v>
      </c>
      <c r="G804" s="105">
        <f>IFERROR(VLOOKUP($A804,'HPI Partial'!$A$1:$F$347,2,FALSE),"-")</f>
        <v>22.05</v>
      </c>
      <c r="H804" s="105">
        <f>IFERROR(VLOOKUP($A804,'HPI Partial'!$A$1:$F$347,3,FALSE),"-")</f>
        <v>22.65</v>
      </c>
      <c r="I804" s="105">
        <f>IFERROR(VLOOKUP($A804,'HPI Partial'!$A$1:$F$347,4,FALSE),"-")</f>
        <v>21.8</v>
      </c>
      <c r="J804" s="105">
        <f>IFERROR(VLOOKUP($A804,'HPI Partial'!$A$1:$F$347,5,FALSE),"-")</f>
        <v>22.3</v>
      </c>
      <c r="K804" s="105">
        <f>IFERROR(VLOOKUP($A804,'HPI Partial'!$A$1:$F$347,6,FALSE),"-")</f>
        <v>521024</v>
      </c>
    </row>
    <row r="805" spans="1:11" ht="15" customHeight="1" x14ac:dyDescent="0.2">
      <c r="A805" s="109">
        <v>43203</v>
      </c>
      <c r="B805" s="48">
        <v>21.8</v>
      </c>
      <c r="C805" s="48">
        <v>22</v>
      </c>
      <c r="D805" s="48">
        <v>21.65</v>
      </c>
      <c r="E805" s="48">
        <v>21.9</v>
      </c>
      <c r="F805" s="48">
        <v>408116</v>
      </c>
      <c r="G805" s="105">
        <f>IFERROR(VLOOKUP($A805,'HPI Partial'!$A$1:$F$347,2,FALSE),"-")</f>
        <v>21.8</v>
      </c>
      <c r="H805" s="105">
        <f>IFERROR(VLOOKUP($A805,'HPI Partial'!$A$1:$F$347,3,FALSE),"-")</f>
        <v>22</v>
      </c>
      <c r="I805" s="105">
        <f>IFERROR(VLOOKUP($A805,'HPI Partial'!$A$1:$F$347,4,FALSE),"-")</f>
        <v>21.65</v>
      </c>
      <c r="J805" s="105">
        <f>IFERROR(VLOOKUP($A805,'HPI Partial'!$A$1:$F$347,5,FALSE),"-")</f>
        <v>21.9</v>
      </c>
      <c r="K805" s="105">
        <f>IFERROR(VLOOKUP($A805,'HPI Partial'!$A$1:$F$347,6,FALSE),"-")</f>
        <v>408116</v>
      </c>
    </row>
    <row r="806" spans="1:11" ht="15" customHeight="1" x14ac:dyDescent="0.2">
      <c r="A806" s="109">
        <v>43202</v>
      </c>
      <c r="B806" s="48">
        <v>21.7</v>
      </c>
      <c r="C806" s="48">
        <v>21.7</v>
      </c>
      <c r="D806" s="48">
        <v>21.3</v>
      </c>
      <c r="E806" s="48">
        <v>21.6</v>
      </c>
      <c r="F806" s="48">
        <v>325664</v>
      </c>
      <c r="G806" s="105">
        <f>IFERROR(VLOOKUP($A806,'HPI Partial'!$A$1:$F$347,2,FALSE),"-")</f>
        <v>21.7</v>
      </c>
      <c r="H806" s="105">
        <f>IFERROR(VLOOKUP($A806,'HPI Partial'!$A$1:$F$347,3,FALSE),"-")</f>
        <v>21.7</v>
      </c>
      <c r="I806" s="105">
        <f>IFERROR(VLOOKUP($A806,'HPI Partial'!$A$1:$F$347,4,FALSE),"-")</f>
        <v>21.3</v>
      </c>
      <c r="J806" s="105">
        <f>IFERROR(VLOOKUP($A806,'HPI Partial'!$A$1:$F$347,5,FALSE),"-")</f>
        <v>21.6</v>
      </c>
      <c r="K806" s="105">
        <f>IFERROR(VLOOKUP($A806,'HPI Partial'!$A$1:$F$347,6,FALSE),"-")</f>
        <v>325664</v>
      </c>
    </row>
    <row r="807" spans="1:11" ht="15" customHeight="1" x14ac:dyDescent="0.2">
      <c r="A807" s="109">
        <v>43201</v>
      </c>
      <c r="B807" s="48">
        <v>21.4</v>
      </c>
      <c r="C807" s="48">
        <v>21.9</v>
      </c>
      <c r="D807" s="48">
        <v>21.4</v>
      </c>
      <c r="E807" s="48">
        <v>21.7</v>
      </c>
      <c r="F807" s="48">
        <v>570758</v>
      </c>
      <c r="G807" s="105">
        <f>IFERROR(VLOOKUP($A807,'HPI Partial'!$A$1:$F$347,2,FALSE),"-")</f>
        <v>21.4</v>
      </c>
      <c r="H807" s="105">
        <f>IFERROR(VLOOKUP($A807,'HPI Partial'!$A$1:$F$347,3,FALSE),"-")</f>
        <v>21.9</v>
      </c>
      <c r="I807" s="105">
        <f>IFERROR(VLOOKUP($A807,'HPI Partial'!$A$1:$F$347,4,FALSE),"-")</f>
        <v>21.4</v>
      </c>
      <c r="J807" s="105">
        <f>IFERROR(VLOOKUP($A807,'HPI Partial'!$A$1:$F$347,5,FALSE),"-")</f>
        <v>21.7</v>
      </c>
      <c r="K807" s="105">
        <f>IFERROR(VLOOKUP($A807,'HPI Partial'!$A$1:$F$347,6,FALSE),"-")</f>
        <v>570758</v>
      </c>
    </row>
    <row r="808" spans="1:11" ht="15" customHeight="1" x14ac:dyDescent="0.2">
      <c r="A808" s="109">
        <v>43200</v>
      </c>
      <c r="B808" s="48">
        <v>21.65</v>
      </c>
      <c r="C808" s="48">
        <v>21.75</v>
      </c>
      <c r="D808" s="48">
        <v>21</v>
      </c>
      <c r="E808" s="48">
        <v>21.5</v>
      </c>
      <c r="F808" s="48">
        <v>784815</v>
      </c>
      <c r="G808" s="105">
        <f>IFERROR(VLOOKUP($A808,'HPI Partial'!$A$1:$F$347,2,FALSE),"-")</f>
        <v>21.65</v>
      </c>
      <c r="H808" s="105">
        <f>IFERROR(VLOOKUP($A808,'HPI Partial'!$A$1:$F$347,3,FALSE),"-")</f>
        <v>21.75</v>
      </c>
      <c r="I808" s="105">
        <f>IFERROR(VLOOKUP($A808,'HPI Partial'!$A$1:$F$347,4,FALSE),"-")</f>
        <v>21</v>
      </c>
      <c r="J808" s="105">
        <f>IFERROR(VLOOKUP($A808,'HPI Partial'!$A$1:$F$347,5,FALSE),"-")</f>
        <v>21.5</v>
      </c>
      <c r="K808" s="105">
        <f>IFERROR(VLOOKUP($A808,'HPI Partial'!$A$1:$F$347,6,FALSE),"-")</f>
        <v>784815</v>
      </c>
    </row>
    <row r="809" spans="1:11" ht="15" customHeight="1" x14ac:dyDescent="0.2">
      <c r="A809" s="109">
        <v>43199</v>
      </c>
      <c r="B809" s="48">
        <v>22.15</v>
      </c>
      <c r="C809" s="48">
        <v>22.15</v>
      </c>
      <c r="D809" s="48">
        <v>21.25</v>
      </c>
      <c r="E809" s="48">
        <v>21.4</v>
      </c>
      <c r="F809" s="48">
        <v>555524</v>
      </c>
      <c r="G809" s="105">
        <f>IFERROR(VLOOKUP($A809,'HPI Partial'!$A$1:$F$347,2,FALSE),"-")</f>
        <v>22.15</v>
      </c>
      <c r="H809" s="105">
        <f>IFERROR(VLOOKUP($A809,'HPI Partial'!$A$1:$F$347,3,FALSE),"-")</f>
        <v>22.15</v>
      </c>
      <c r="I809" s="105">
        <f>IFERROR(VLOOKUP($A809,'HPI Partial'!$A$1:$F$347,4,FALSE),"-")</f>
        <v>21.25</v>
      </c>
      <c r="J809" s="105">
        <f>IFERROR(VLOOKUP($A809,'HPI Partial'!$A$1:$F$347,5,FALSE),"-")</f>
        <v>21.4</v>
      </c>
      <c r="K809" s="105">
        <f>IFERROR(VLOOKUP($A809,'HPI Partial'!$A$1:$F$347,6,FALSE),"-")</f>
        <v>555524</v>
      </c>
    </row>
    <row r="810" spans="1:11" ht="15" customHeight="1" x14ac:dyDescent="0.2">
      <c r="A810" s="109">
        <v>43196</v>
      </c>
      <c r="B810" s="48">
        <v>21.95</v>
      </c>
      <c r="C810" s="48">
        <v>22.5</v>
      </c>
      <c r="D810" s="48">
        <v>21.8</v>
      </c>
      <c r="E810" s="48">
        <v>22.1</v>
      </c>
      <c r="F810" s="48">
        <v>697196</v>
      </c>
      <c r="G810" s="105">
        <f>IFERROR(VLOOKUP($A810,'HPI Partial'!$A$1:$F$347,2,FALSE),"-")</f>
        <v>21.95</v>
      </c>
      <c r="H810" s="105">
        <f>IFERROR(VLOOKUP($A810,'HPI Partial'!$A$1:$F$347,3,FALSE),"-")</f>
        <v>22.5</v>
      </c>
      <c r="I810" s="105">
        <f>IFERROR(VLOOKUP($A810,'HPI Partial'!$A$1:$F$347,4,FALSE),"-")</f>
        <v>21.8</v>
      </c>
      <c r="J810" s="105">
        <f>IFERROR(VLOOKUP($A810,'HPI Partial'!$A$1:$F$347,5,FALSE),"-")</f>
        <v>22.1</v>
      </c>
      <c r="K810" s="105">
        <f>IFERROR(VLOOKUP($A810,'HPI Partial'!$A$1:$F$347,6,FALSE),"-")</f>
        <v>697196</v>
      </c>
    </row>
    <row r="811" spans="1:11" ht="15" customHeight="1" x14ac:dyDescent="0.2">
      <c r="A811" s="109">
        <v>43195</v>
      </c>
      <c r="B811" s="48">
        <v>21.65</v>
      </c>
      <c r="C811" s="48">
        <v>22.1</v>
      </c>
      <c r="D811" s="48">
        <v>21.55</v>
      </c>
      <c r="E811" s="48">
        <v>21.9</v>
      </c>
      <c r="F811" s="48">
        <v>611687</v>
      </c>
      <c r="G811" s="105">
        <f>IFERROR(VLOOKUP($A811,'HPI Partial'!$A$1:$F$347,2,FALSE),"-")</f>
        <v>21.65</v>
      </c>
      <c r="H811" s="105">
        <f>IFERROR(VLOOKUP($A811,'HPI Partial'!$A$1:$F$347,3,FALSE),"-")</f>
        <v>22.1</v>
      </c>
      <c r="I811" s="105">
        <f>IFERROR(VLOOKUP($A811,'HPI Partial'!$A$1:$F$347,4,FALSE),"-")</f>
        <v>21.55</v>
      </c>
      <c r="J811" s="105">
        <f>IFERROR(VLOOKUP($A811,'HPI Partial'!$A$1:$F$347,5,FALSE),"-")</f>
        <v>21.9</v>
      </c>
      <c r="K811" s="105">
        <f>IFERROR(VLOOKUP($A811,'HPI Partial'!$A$1:$F$347,6,FALSE),"-")</f>
        <v>611687</v>
      </c>
    </row>
    <row r="812" spans="1:11" ht="15" customHeight="1" x14ac:dyDescent="0.2">
      <c r="A812" s="109">
        <v>43194</v>
      </c>
      <c r="B812" s="48">
        <v>20.9</v>
      </c>
      <c r="C812" s="48">
        <v>21.6</v>
      </c>
      <c r="D812" s="48">
        <v>20.6</v>
      </c>
      <c r="E812" s="48">
        <v>21.6</v>
      </c>
      <c r="F812" s="48">
        <v>815114</v>
      </c>
      <c r="G812" s="105">
        <f>IFERROR(VLOOKUP($A812,'HPI Partial'!$A$1:$F$347,2,FALSE),"-")</f>
        <v>20.9</v>
      </c>
      <c r="H812" s="105">
        <f>IFERROR(VLOOKUP($A812,'HPI Partial'!$A$1:$F$347,3,FALSE),"-")</f>
        <v>21.6</v>
      </c>
      <c r="I812" s="105">
        <f>IFERROR(VLOOKUP($A812,'HPI Partial'!$A$1:$F$347,4,FALSE),"-")</f>
        <v>20.6</v>
      </c>
      <c r="J812" s="105">
        <f>IFERROR(VLOOKUP($A812,'HPI Partial'!$A$1:$F$347,5,FALSE),"-")</f>
        <v>21.6</v>
      </c>
      <c r="K812" s="105">
        <f>IFERROR(VLOOKUP($A812,'HPI Partial'!$A$1:$F$347,6,FALSE),"-")</f>
        <v>815114</v>
      </c>
    </row>
    <row r="813" spans="1:11" ht="15" customHeight="1" x14ac:dyDescent="0.2">
      <c r="A813" s="109">
        <v>43193</v>
      </c>
      <c r="B813" s="48">
        <v>20.05</v>
      </c>
      <c r="C813" s="48">
        <v>21.6</v>
      </c>
      <c r="D813" s="48">
        <v>20</v>
      </c>
      <c r="E813" s="48">
        <v>21.3</v>
      </c>
      <c r="F813" s="48">
        <v>1430244</v>
      </c>
      <c r="G813" s="105">
        <f>IFERROR(VLOOKUP($A813,'HPI Partial'!$A$1:$F$347,2,FALSE),"-")</f>
        <v>20.05</v>
      </c>
      <c r="H813" s="105">
        <f>IFERROR(VLOOKUP($A813,'HPI Partial'!$A$1:$F$347,3,FALSE),"-")</f>
        <v>21.6</v>
      </c>
      <c r="I813" s="105">
        <f>IFERROR(VLOOKUP($A813,'HPI Partial'!$A$1:$F$347,4,FALSE),"-")</f>
        <v>20</v>
      </c>
      <c r="J813" s="105">
        <f>IFERROR(VLOOKUP($A813,'HPI Partial'!$A$1:$F$347,5,FALSE),"-")</f>
        <v>21.3</v>
      </c>
      <c r="K813" s="105">
        <f>IFERROR(VLOOKUP($A813,'HPI Partial'!$A$1:$F$347,6,FALSE),"-")</f>
        <v>1430244</v>
      </c>
    </row>
    <row r="814" spans="1:11" ht="15" customHeight="1" x14ac:dyDescent="0.2">
      <c r="A814" s="109">
        <v>43192</v>
      </c>
      <c r="B814" s="48">
        <v>19.05</v>
      </c>
      <c r="C814" s="48">
        <v>20</v>
      </c>
      <c r="D814" s="48">
        <v>19.05</v>
      </c>
      <c r="E814" s="48">
        <v>19.75</v>
      </c>
      <c r="F814" s="48">
        <v>913871</v>
      </c>
      <c r="G814" s="105">
        <f>IFERROR(VLOOKUP($A814,'HPI Partial'!$A$1:$F$347,2,FALSE),"-")</f>
        <v>19.05</v>
      </c>
      <c r="H814" s="105">
        <f>IFERROR(VLOOKUP($A814,'HPI Partial'!$A$1:$F$347,3,FALSE),"-")</f>
        <v>20</v>
      </c>
      <c r="I814" s="105">
        <f>IFERROR(VLOOKUP($A814,'HPI Partial'!$A$1:$F$347,4,FALSE),"-")</f>
        <v>19.05</v>
      </c>
      <c r="J814" s="105">
        <f>IFERROR(VLOOKUP($A814,'HPI Partial'!$A$1:$F$347,5,FALSE),"-")</f>
        <v>19.75</v>
      </c>
      <c r="K814" s="105">
        <f>IFERROR(VLOOKUP($A814,'HPI Partial'!$A$1:$F$347,6,FALSE),"-")</f>
        <v>913871</v>
      </c>
    </row>
    <row r="815" spans="1:11" ht="15" customHeight="1" x14ac:dyDescent="0.2">
      <c r="A815" s="109">
        <v>43188</v>
      </c>
      <c r="B815" s="48">
        <v>19.7</v>
      </c>
      <c r="C815" s="48">
        <v>19.899999999999999</v>
      </c>
      <c r="D815" s="48">
        <v>19.024999999999999</v>
      </c>
      <c r="E815" s="48">
        <v>19.2</v>
      </c>
      <c r="F815" s="48">
        <v>1302665</v>
      </c>
      <c r="G815" s="105">
        <f>IFERROR(VLOOKUP($A815,'HPI Partial'!$A$1:$F$347,2,FALSE),"-")</f>
        <v>19.7</v>
      </c>
      <c r="H815" s="105">
        <f>IFERROR(VLOOKUP($A815,'HPI Partial'!$A$1:$F$347,3,FALSE),"-")</f>
        <v>19.899999999999999</v>
      </c>
      <c r="I815" s="105">
        <f>IFERROR(VLOOKUP($A815,'HPI Partial'!$A$1:$F$347,4,FALSE),"-")</f>
        <v>19.024999999999999</v>
      </c>
      <c r="J815" s="105">
        <f>IFERROR(VLOOKUP($A815,'HPI Partial'!$A$1:$F$347,5,FALSE),"-")</f>
        <v>19.2</v>
      </c>
      <c r="K815" s="105">
        <f>IFERROR(VLOOKUP($A815,'HPI Partial'!$A$1:$F$347,6,FALSE),"-")</f>
        <v>1302665</v>
      </c>
    </row>
    <row r="816" spans="1:11" ht="15" customHeight="1" x14ac:dyDescent="0.2">
      <c r="A816" s="109">
        <v>43187</v>
      </c>
      <c r="B816" s="48">
        <v>19.75</v>
      </c>
      <c r="C816" s="48">
        <v>20</v>
      </c>
      <c r="D816" s="48">
        <v>19.3</v>
      </c>
      <c r="E816" s="48">
        <v>19.55</v>
      </c>
      <c r="F816" s="48">
        <v>571037</v>
      </c>
      <c r="G816" s="105">
        <f>IFERROR(VLOOKUP($A816,'HPI Partial'!$A$1:$F$347,2,FALSE),"-")</f>
        <v>19.75</v>
      </c>
      <c r="H816" s="105">
        <f>IFERROR(VLOOKUP($A816,'HPI Partial'!$A$1:$F$347,3,FALSE),"-")</f>
        <v>20</v>
      </c>
      <c r="I816" s="105">
        <f>IFERROR(VLOOKUP($A816,'HPI Partial'!$A$1:$F$347,4,FALSE),"-")</f>
        <v>19.3</v>
      </c>
      <c r="J816" s="105">
        <f>IFERROR(VLOOKUP($A816,'HPI Partial'!$A$1:$F$347,5,FALSE),"-")</f>
        <v>19.55</v>
      </c>
      <c r="K816" s="105">
        <f>IFERROR(VLOOKUP($A816,'HPI Partial'!$A$1:$F$347,6,FALSE),"-")</f>
        <v>571037</v>
      </c>
    </row>
    <row r="817" spans="1:11" ht="15" customHeight="1" x14ac:dyDescent="0.2">
      <c r="A817" s="109">
        <v>43186</v>
      </c>
      <c r="B817" s="48">
        <v>19.7</v>
      </c>
      <c r="C817" s="48">
        <v>20.5</v>
      </c>
      <c r="D817" s="48">
        <v>19.649999999999999</v>
      </c>
      <c r="E817" s="48">
        <v>19.75</v>
      </c>
      <c r="F817" s="48">
        <v>890468</v>
      </c>
      <c r="G817" s="105">
        <f>IFERROR(VLOOKUP($A817,'HPI Partial'!$A$1:$F$347,2,FALSE),"-")</f>
        <v>19.7</v>
      </c>
      <c r="H817" s="105">
        <f>IFERROR(VLOOKUP($A817,'HPI Partial'!$A$1:$F$347,3,FALSE),"-")</f>
        <v>20.5</v>
      </c>
      <c r="I817" s="105">
        <f>IFERROR(VLOOKUP($A817,'HPI Partial'!$A$1:$F$347,4,FALSE),"-")</f>
        <v>19.649999999999999</v>
      </c>
      <c r="J817" s="105">
        <f>IFERROR(VLOOKUP($A817,'HPI Partial'!$A$1:$F$347,5,FALSE),"-")</f>
        <v>19.75</v>
      </c>
      <c r="K817" s="105">
        <f>IFERROR(VLOOKUP($A817,'HPI Partial'!$A$1:$F$347,6,FALSE),"-")</f>
        <v>890468</v>
      </c>
    </row>
    <row r="818" spans="1:11" ht="15" customHeight="1" x14ac:dyDescent="0.2">
      <c r="A818" s="109">
        <v>43185</v>
      </c>
      <c r="B818" s="48">
        <v>19.399999999999999</v>
      </c>
      <c r="C818" s="48">
        <v>19.600000000000001</v>
      </c>
      <c r="D818" s="48">
        <v>19.149999999999999</v>
      </c>
      <c r="E818" s="48">
        <v>19.45</v>
      </c>
      <c r="F818" s="48">
        <v>483082</v>
      </c>
      <c r="G818" s="105">
        <f>IFERROR(VLOOKUP($A818,'HPI Partial'!$A$1:$F$347,2,FALSE),"-")</f>
        <v>19.399999999999999</v>
      </c>
      <c r="H818" s="105">
        <f>IFERROR(VLOOKUP($A818,'HPI Partial'!$A$1:$F$347,3,FALSE),"-")</f>
        <v>19.600000000000001</v>
      </c>
      <c r="I818" s="105">
        <f>IFERROR(VLOOKUP($A818,'HPI Partial'!$A$1:$F$347,4,FALSE),"-")</f>
        <v>19.149999999999999</v>
      </c>
      <c r="J818" s="105">
        <f>IFERROR(VLOOKUP($A818,'HPI Partial'!$A$1:$F$347,5,FALSE),"-")</f>
        <v>19.45</v>
      </c>
      <c r="K818" s="105">
        <f>IFERROR(VLOOKUP($A818,'HPI Partial'!$A$1:$F$347,6,FALSE),"-")</f>
        <v>483082</v>
      </c>
    </row>
    <row r="819" spans="1:11" ht="15" customHeight="1" x14ac:dyDescent="0.2">
      <c r="A819" s="109">
        <v>43182</v>
      </c>
      <c r="B819" s="48">
        <v>19.3</v>
      </c>
      <c r="C819" s="48">
        <v>19.5</v>
      </c>
      <c r="D819" s="48">
        <v>19</v>
      </c>
      <c r="E819" s="48">
        <v>19</v>
      </c>
      <c r="F819" s="48">
        <v>1207587</v>
      </c>
      <c r="G819" s="105">
        <f>IFERROR(VLOOKUP($A819,'HPI Partial'!$A$1:$F$347,2,FALSE),"-")</f>
        <v>19.3</v>
      </c>
      <c r="H819" s="105">
        <f>IFERROR(VLOOKUP($A819,'HPI Partial'!$A$1:$F$347,3,FALSE),"-")</f>
        <v>19.5</v>
      </c>
      <c r="I819" s="105">
        <f>IFERROR(VLOOKUP($A819,'HPI Partial'!$A$1:$F$347,4,FALSE),"-")</f>
        <v>19</v>
      </c>
      <c r="J819" s="105">
        <f>IFERROR(VLOOKUP($A819,'HPI Partial'!$A$1:$F$347,5,FALSE),"-")</f>
        <v>19</v>
      </c>
      <c r="K819" s="105">
        <f>IFERROR(VLOOKUP($A819,'HPI Partial'!$A$1:$F$347,6,FALSE),"-")</f>
        <v>1207587</v>
      </c>
    </row>
    <row r="820" spans="1:11" ht="15" customHeight="1" x14ac:dyDescent="0.2">
      <c r="A820" s="109">
        <v>43181</v>
      </c>
      <c r="B820" s="48">
        <v>19.75</v>
      </c>
      <c r="C820" s="48">
        <v>19.899999999999999</v>
      </c>
      <c r="D820" s="48">
        <v>19.149999999999999</v>
      </c>
      <c r="E820" s="48">
        <v>19.25</v>
      </c>
      <c r="F820" s="48">
        <v>988028</v>
      </c>
      <c r="G820" s="105">
        <f>IFERROR(VLOOKUP($A820,'HPI Partial'!$A$1:$F$347,2,FALSE),"-")</f>
        <v>19.75</v>
      </c>
      <c r="H820" s="105">
        <f>IFERROR(VLOOKUP($A820,'HPI Partial'!$A$1:$F$347,3,FALSE),"-")</f>
        <v>19.899999999999999</v>
      </c>
      <c r="I820" s="105">
        <f>IFERROR(VLOOKUP($A820,'HPI Partial'!$A$1:$F$347,4,FALSE),"-")</f>
        <v>19.149999999999999</v>
      </c>
      <c r="J820" s="105">
        <f>IFERROR(VLOOKUP($A820,'HPI Partial'!$A$1:$F$347,5,FALSE),"-")</f>
        <v>19.25</v>
      </c>
      <c r="K820" s="105">
        <f>IFERROR(VLOOKUP($A820,'HPI Partial'!$A$1:$F$347,6,FALSE),"-")</f>
        <v>988028</v>
      </c>
    </row>
    <row r="821" spans="1:11" ht="15" customHeight="1" x14ac:dyDescent="0.2">
      <c r="A821" s="109">
        <v>43180</v>
      </c>
      <c r="B821" s="48">
        <v>20</v>
      </c>
      <c r="C821" s="48">
        <v>20.399999999999999</v>
      </c>
      <c r="D821" s="48">
        <v>19.850000000000001</v>
      </c>
      <c r="E821" s="48">
        <v>19.899999999999999</v>
      </c>
      <c r="F821" s="48">
        <v>375007</v>
      </c>
      <c r="G821" s="105">
        <f>IFERROR(VLOOKUP($A821,'HPI Partial'!$A$1:$F$347,2,FALSE),"-")</f>
        <v>20</v>
      </c>
      <c r="H821" s="105">
        <f>IFERROR(VLOOKUP($A821,'HPI Partial'!$A$1:$F$347,3,FALSE),"-")</f>
        <v>20.399999999999999</v>
      </c>
      <c r="I821" s="105">
        <f>IFERROR(VLOOKUP($A821,'HPI Partial'!$A$1:$F$347,4,FALSE),"-")</f>
        <v>19.850000000000001</v>
      </c>
      <c r="J821" s="105">
        <f>IFERROR(VLOOKUP($A821,'HPI Partial'!$A$1:$F$347,5,FALSE),"-")</f>
        <v>19.899999999999999</v>
      </c>
      <c r="K821" s="105">
        <f>IFERROR(VLOOKUP($A821,'HPI Partial'!$A$1:$F$347,6,FALSE),"-")</f>
        <v>375007</v>
      </c>
    </row>
    <row r="822" spans="1:11" ht="15" customHeight="1" x14ac:dyDescent="0.2">
      <c r="A822" s="109">
        <v>43179</v>
      </c>
      <c r="B822" s="48">
        <v>20.2</v>
      </c>
      <c r="C822" s="48">
        <v>20.2</v>
      </c>
      <c r="D822" s="48">
        <v>19.600000000000001</v>
      </c>
      <c r="E822" s="48">
        <v>20</v>
      </c>
      <c r="F822" s="48">
        <v>784380</v>
      </c>
      <c r="G822" s="105">
        <f>IFERROR(VLOOKUP($A822,'HPI Partial'!$A$1:$F$347,2,FALSE),"-")</f>
        <v>20.2</v>
      </c>
      <c r="H822" s="105">
        <f>IFERROR(VLOOKUP($A822,'HPI Partial'!$A$1:$F$347,3,FALSE),"-")</f>
        <v>20.2</v>
      </c>
      <c r="I822" s="105">
        <f>IFERROR(VLOOKUP($A822,'HPI Partial'!$A$1:$F$347,4,FALSE),"-")</f>
        <v>19.600000000000001</v>
      </c>
      <c r="J822" s="105">
        <f>IFERROR(VLOOKUP($A822,'HPI Partial'!$A$1:$F$347,5,FALSE),"-")</f>
        <v>20</v>
      </c>
      <c r="K822" s="105">
        <f>IFERROR(VLOOKUP($A822,'HPI Partial'!$A$1:$F$347,6,FALSE),"-")</f>
        <v>784380</v>
      </c>
    </row>
    <row r="823" spans="1:11" ht="15" customHeight="1" x14ac:dyDescent="0.2">
      <c r="A823" s="109">
        <v>43178</v>
      </c>
      <c r="B823" s="48">
        <v>20.6</v>
      </c>
      <c r="C823" s="48">
        <v>20.7</v>
      </c>
      <c r="D823" s="48">
        <v>19.7</v>
      </c>
      <c r="E823" s="48">
        <v>20.149999999999999</v>
      </c>
      <c r="F823" s="48">
        <v>1062740</v>
      </c>
      <c r="G823" s="105">
        <f>IFERROR(VLOOKUP($A823,'HPI Partial'!$A$1:$F$347,2,FALSE),"-")</f>
        <v>20.6</v>
      </c>
      <c r="H823" s="105">
        <f>IFERROR(VLOOKUP($A823,'HPI Partial'!$A$1:$F$347,3,FALSE),"-")</f>
        <v>20.7</v>
      </c>
      <c r="I823" s="105">
        <f>IFERROR(VLOOKUP($A823,'HPI Partial'!$A$1:$F$347,4,FALSE),"-")</f>
        <v>19.7</v>
      </c>
      <c r="J823" s="105">
        <f>IFERROR(VLOOKUP($A823,'HPI Partial'!$A$1:$F$347,5,FALSE),"-")</f>
        <v>20.149999999999999</v>
      </c>
      <c r="K823" s="105">
        <f>IFERROR(VLOOKUP($A823,'HPI Partial'!$A$1:$F$347,6,FALSE),"-")</f>
        <v>1062740</v>
      </c>
    </row>
    <row r="824" spans="1:11" ht="15" customHeight="1" x14ac:dyDescent="0.2">
      <c r="A824" s="109">
        <v>43175</v>
      </c>
      <c r="B824" s="48">
        <v>21.05</v>
      </c>
      <c r="C824" s="48">
        <v>21.074999999999999</v>
      </c>
      <c r="D824" s="48">
        <v>20.65</v>
      </c>
      <c r="E824" s="48">
        <v>20.75</v>
      </c>
      <c r="F824" s="48">
        <v>975175</v>
      </c>
      <c r="G824" s="105">
        <f>IFERROR(VLOOKUP($A824,'HPI Partial'!$A$1:$F$347,2,FALSE),"-")</f>
        <v>21.05</v>
      </c>
      <c r="H824" s="105">
        <f>IFERROR(VLOOKUP($A824,'HPI Partial'!$A$1:$F$347,3,FALSE),"-")</f>
        <v>21.074999999999999</v>
      </c>
      <c r="I824" s="105">
        <f>IFERROR(VLOOKUP($A824,'HPI Partial'!$A$1:$F$347,4,FALSE),"-")</f>
        <v>20.65</v>
      </c>
      <c r="J824" s="105">
        <f>IFERROR(VLOOKUP($A824,'HPI Partial'!$A$1:$F$347,5,FALSE),"-")</f>
        <v>20.75</v>
      </c>
      <c r="K824" s="105">
        <f>IFERROR(VLOOKUP($A824,'HPI Partial'!$A$1:$F$347,6,FALSE),"-")</f>
        <v>975175</v>
      </c>
    </row>
    <row r="825" spans="1:11" ht="15" customHeight="1" x14ac:dyDescent="0.2">
      <c r="A825" s="109">
        <v>43174</v>
      </c>
      <c r="B825" s="48">
        <v>21.05</v>
      </c>
      <c r="C825" s="48">
        <v>21.324999999999999</v>
      </c>
      <c r="D825" s="48">
        <v>21</v>
      </c>
      <c r="E825" s="48">
        <v>21.15</v>
      </c>
      <c r="F825" s="48">
        <v>623105</v>
      </c>
      <c r="G825" s="105">
        <f>IFERROR(VLOOKUP($A825,'HPI Partial'!$A$1:$F$347,2,FALSE),"-")</f>
        <v>21.05</v>
      </c>
      <c r="H825" s="105">
        <f>IFERROR(VLOOKUP($A825,'HPI Partial'!$A$1:$F$347,3,FALSE),"-")</f>
        <v>21.324999999999999</v>
      </c>
      <c r="I825" s="105">
        <f>IFERROR(VLOOKUP($A825,'HPI Partial'!$A$1:$F$347,4,FALSE),"-")</f>
        <v>21</v>
      </c>
      <c r="J825" s="105">
        <f>IFERROR(VLOOKUP($A825,'HPI Partial'!$A$1:$F$347,5,FALSE),"-")</f>
        <v>21.15</v>
      </c>
      <c r="K825" s="105">
        <f>IFERROR(VLOOKUP($A825,'HPI Partial'!$A$1:$F$347,6,FALSE),"-")</f>
        <v>623105</v>
      </c>
    </row>
    <row r="826" spans="1:11" ht="15" customHeight="1" x14ac:dyDescent="0.2">
      <c r="A826" s="109">
        <v>43173</v>
      </c>
      <c r="B826" s="48">
        <v>20.75</v>
      </c>
      <c r="C826" s="48">
        <v>21.375</v>
      </c>
      <c r="D826" s="48">
        <v>20.55</v>
      </c>
      <c r="E826" s="48">
        <v>21.15</v>
      </c>
      <c r="F826" s="48">
        <v>1215202</v>
      </c>
      <c r="G826" s="105">
        <f>IFERROR(VLOOKUP($A826,'HPI Partial'!$A$1:$F$347,2,FALSE),"-")</f>
        <v>20.75</v>
      </c>
      <c r="H826" s="105">
        <f>IFERROR(VLOOKUP($A826,'HPI Partial'!$A$1:$F$347,3,FALSE),"-")</f>
        <v>21.375</v>
      </c>
      <c r="I826" s="105">
        <f>IFERROR(VLOOKUP($A826,'HPI Partial'!$A$1:$F$347,4,FALSE),"-")</f>
        <v>20.55</v>
      </c>
      <c r="J826" s="105">
        <f>IFERROR(VLOOKUP($A826,'HPI Partial'!$A$1:$F$347,5,FALSE),"-")</f>
        <v>21.15</v>
      </c>
      <c r="K826" s="105">
        <f>IFERROR(VLOOKUP($A826,'HPI Partial'!$A$1:$F$347,6,FALSE),"-")</f>
        <v>1215202</v>
      </c>
    </row>
    <row r="827" spans="1:11" ht="15" customHeight="1" x14ac:dyDescent="0.2">
      <c r="A827" s="109">
        <v>43172</v>
      </c>
      <c r="B827" s="48">
        <v>21.05</v>
      </c>
      <c r="C827" s="48">
        <v>21.25</v>
      </c>
      <c r="D827" s="48">
        <v>20.6</v>
      </c>
      <c r="E827" s="48">
        <v>20.65</v>
      </c>
      <c r="F827" s="48">
        <v>574224</v>
      </c>
      <c r="G827" s="105">
        <f>IFERROR(VLOOKUP($A827,'HPI Partial'!$A$1:$F$347,2,FALSE),"-")</f>
        <v>21.05</v>
      </c>
      <c r="H827" s="105">
        <f>IFERROR(VLOOKUP($A827,'HPI Partial'!$A$1:$F$347,3,FALSE),"-")</f>
        <v>21.25</v>
      </c>
      <c r="I827" s="105">
        <f>IFERROR(VLOOKUP($A827,'HPI Partial'!$A$1:$F$347,4,FALSE),"-")</f>
        <v>20.6</v>
      </c>
      <c r="J827" s="105">
        <f>IFERROR(VLOOKUP($A827,'HPI Partial'!$A$1:$F$347,5,FALSE),"-")</f>
        <v>20.65</v>
      </c>
      <c r="K827" s="105">
        <f>IFERROR(VLOOKUP($A827,'HPI Partial'!$A$1:$F$347,6,FALSE),"-")</f>
        <v>574224</v>
      </c>
    </row>
    <row r="828" spans="1:11" ht="15" customHeight="1" x14ac:dyDescent="0.2">
      <c r="A828" s="109">
        <v>43171</v>
      </c>
      <c r="B828" s="48">
        <v>20.75</v>
      </c>
      <c r="C828" s="48">
        <v>21.15</v>
      </c>
      <c r="D828" s="48">
        <v>20.5</v>
      </c>
      <c r="E828" s="48">
        <v>20.9</v>
      </c>
      <c r="F828" s="48">
        <v>902275</v>
      </c>
      <c r="G828" s="105">
        <f>IFERROR(VLOOKUP($A828,'HPI Partial'!$A$1:$F$347,2,FALSE),"-")</f>
        <v>20.75</v>
      </c>
      <c r="H828" s="105">
        <f>IFERROR(VLOOKUP($A828,'HPI Partial'!$A$1:$F$347,3,FALSE),"-")</f>
        <v>21.15</v>
      </c>
      <c r="I828" s="105">
        <f>IFERROR(VLOOKUP($A828,'HPI Partial'!$A$1:$F$347,4,FALSE),"-")</f>
        <v>20.5</v>
      </c>
      <c r="J828" s="105">
        <f>IFERROR(VLOOKUP($A828,'HPI Partial'!$A$1:$F$347,5,FALSE),"-")</f>
        <v>20.9</v>
      </c>
      <c r="K828" s="105">
        <f>IFERROR(VLOOKUP($A828,'HPI Partial'!$A$1:$F$347,6,FALSE),"-")</f>
        <v>902275</v>
      </c>
    </row>
    <row r="829" spans="1:11" ht="15" customHeight="1" x14ac:dyDescent="0.2">
      <c r="A829" s="109">
        <v>43168</v>
      </c>
      <c r="B829" s="48">
        <v>20.350000000000001</v>
      </c>
      <c r="C829" s="48">
        <v>20.8</v>
      </c>
      <c r="D829" s="48">
        <v>20.2</v>
      </c>
      <c r="E829" s="48">
        <v>20.65</v>
      </c>
      <c r="F829" s="48">
        <v>672878</v>
      </c>
      <c r="G829" s="105">
        <f>IFERROR(VLOOKUP($A829,'HPI Partial'!$A$1:$F$347,2,FALSE),"-")</f>
        <v>20.350000000000001</v>
      </c>
      <c r="H829" s="105">
        <f>IFERROR(VLOOKUP($A829,'HPI Partial'!$A$1:$F$347,3,FALSE),"-")</f>
        <v>20.8</v>
      </c>
      <c r="I829" s="105">
        <f>IFERROR(VLOOKUP($A829,'HPI Partial'!$A$1:$F$347,4,FALSE),"-")</f>
        <v>20.2</v>
      </c>
      <c r="J829" s="105">
        <f>IFERROR(VLOOKUP($A829,'HPI Partial'!$A$1:$F$347,5,FALSE),"-")</f>
        <v>20.65</v>
      </c>
      <c r="K829" s="105">
        <f>IFERROR(VLOOKUP($A829,'HPI Partial'!$A$1:$F$347,6,FALSE),"-")</f>
        <v>672878</v>
      </c>
    </row>
    <row r="830" spans="1:11" ht="15" customHeight="1" x14ac:dyDescent="0.2">
      <c r="A830" s="109">
        <v>43167</v>
      </c>
      <c r="B830" s="48">
        <v>20.95</v>
      </c>
      <c r="C830" s="48">
        <v>20.975000000000001</v>
      </c>
      <c r="D830" s="48">
        <v>20.25</v>
      </c>
      <c r="E830" s="48">
        <v>20.350000000000001</v>
      </c>
      <c r="F830" s="48">
        <v>585005</v>
      </c>
      <c r="G830" s="105">
        <f>IFERROR(VLOOKUP($A830,'HPI Partial'!$A$1:$F$347,2,FALSE),"-")</f>
        <v>20.95</v>
      </c>
      <c r="H830" s="105">
        <f>IFERROR(VLOOKUP($A830,'HPI Partial'!$A$1:$F$347,3,FALSE),"-")</f>
        <v>20.975000000000001</v>
      </c>
      <c r="I830" s="105">
        <f>IFERROR(VLOOKUP($A830,'HPI Partial'!$A$1:$F$347,4,FALSE),"-")</f>
        <v>20.25</v>
      </c>
      <c r="J830" s="105">
        <f>IFERROR(VLOOKUP($A830,'HPI Partial'!$A$1:$F$347,5,FALSE),"-")</f>
        <v>20.350000000000001</v>
      </c>
      <c r="K830" s="105">
        <f>IFERROR(VLOOKUP($A830,'HPI Partial'!$A$1:$F$347,6,FALSE),"-")</f>
        <v>585005</v>
      </c>
    </row>
    <row r="831" spans="1:11" ht="15" customHeight="1" x14ac:dyDescent="0.2">
      <c r="A831" s="109">
        <v>43166</v>
      </c>
      <c r="B831" s="48">
        <v>20.6</v>
      </c>
      <c r="C831" s="48">
        <v>21</v>
      </c>
      <c r="D831" s="48">
        <v>20.3</v>
      </c>
      <c r="E831" s="48">
        <v>20.85</v>
      </c>
      <c r="F831" s="48">
        <v>644296</v>
      </c>
      <c r="G831" s="105">
        <f>IFERROR(VLOOKUP($A831,'HPI Partial'!$A$1:$F$347,2,FALSE),"-")</f>
        <v>20.6</v>
      </c>
      <c r="H831" s="105">
        <f>IFERROR(VLOOKUP($A831,'HPI Partial'!$A$1:$F$347,3,FALSE),"-")</f>
        <v>21</v>
      </c>
      <c r="I831" s="105">
        <f>IFERROR(VLOOKUP($A831,'HPI Partial'!$A$1:$F$347,4,FALSE),"-")</f>
        <v>20.3</v>
      </c>
      <c r="J831" s="105">
        <f>IFERROR(VLOOKUP($A831,'HPI Partial'!$A$1:$F$347,5,FALSE),"-")</f>
        <v>20.85</v>
      </c>
      <c r="K831" s="105">
        <f>IFERROR(VLOOKUP($A831,'HPI Partial'!$A$1:$F$347,6,FALSE),"-")</f>
        <v>644296</v>
      </c>
    </row>
    <row r="832" spans="1:11" ht="15" customHeight="1" x14ac:dyDescent="0.2">
      <c r="A832" s="109">
        <v>43165</v>
      </c>
      <c r="B832" s="48">
        <v>20.7</v>
      </c>
      <c r="C832" s="48">
        <v>20.9</v>
      </c>
      <c r="D832" s="48">
        <v>20.149999999999999</v>
      </c>
      <c r="E832" s="48">
        <v>20.7</v>
      </c>
      <c r="F832" s="48">
        <v>840379</v>
      </c>
      <c r="G832" s="105">
        <f>IFERROR(VLOOKUP($A832,'HPI Partial'!$A$1:$F$347,2,FALSE),"-")</f>
        <v>20.7</v>
      </c>
      <c r="H832" s="105">
        <f>IFERROR(VLOOKUP($A832,'HPI Partial'!$A$1:$F$347,3,FALSE),"-")</f>
        <v>20.9</v>
      </c>
      <c r="I832" s="105">
        <f>IFERROR(VLOOKUP($A832,'HPI Partial'!$A$1:$F$347,4,FALSE),"-")</f>
        <v>20.149999999999999</v>
      </c>
      <c r="J832" s="105">
        <f>IFERROR(VLOOKUP($A832,'HPI Partial'!$A$1:$F$347,5,FALSE),"-")</f>
        <v>20.7</v>
      </c>
      <c r="K832" s="105">
        <f>IFERROR(VLOOKUP($A832,'HPI Partial'!$A$1:$F$347,6,FALSE),"-")</f>
        <v>840379</v>
      </c>
    </row>
    <row r="833" spans="1:11" ht="15" customHeight="1" x14ac:dyDescent="0.2">
      <c r="A833" s="109">
        <v>43164</v>
      </c>
      <c r="B833" s="48">
        <v>20.75</v>
      </c>
      <c r="C833" s="48">
        <v>20.95</v>
      </c>
      <c r="D833" s="48">
        <v>20.25</v>
      </c>
      <c r="E833" s="48">
        <v>20.6</v>
      </c>
      <c r="F833" s="48">
        <v>844387</v>
      </c>
      <c r="G833" s="105">
        <f>IFERROR(VLOOKUP($A833,'HPI Partial'!$A$1:$F$347,2,FALSE),"-")</f>
        <v>20.75</v>
      </c>
      <c r="H833" s="105">
        <f>IFERROR(VLOOKUP($A833,'HPI Partial'!$A$1:$F$347,3,FALSE),"-")</f>
        <v>20.95</v>
      </c>
      <c r="I833" s="105">
        <f>IFERROR(VLOOKUP($A833,'HPI Partial'!$A$1:$F$347,4,FALSE),"-")</f>
        <v>20.25</v>
      </c>
      <c r="J833" s="105">
        <f>IFERROR(VLOOKUP($A833,'HPI Partial'!$A$1:$F$347,5,FALSE),"-")</f>
        <v>20.6</v>
      </c>
      <c r="K833" s="105">
        <f>IFERROR(VLOOKUP($A833,'HPI Partial'!$A$1:$F$347,6,FALSE),"-")</f>
        <v>844387</v>
      </c>
    </row>
    <row r="834" spans="1:11" ht="15" customHeight="1" x14ac:dyDescent="0.2">
      <c r="A834" s="109">
        <v>43161</v>
      </c>
      <c r="B834" s="48">
        <v>19.850000000000001</v>
      </c>
      <c r="C834" s="48">
        <v>21.25</v>
      </c>
      <c r="D834" s="48">
        <v>19.850000000000001</v>
      </c>
      <c r="E834" s="48">
        <v>20.95</v>
      </c>
      <c r="F834" s="48">
        <v>2353374</v>
      </c>
      <c r="G834" s="105">
        <f>IFERROR(VLOOKUP($A834,'HPI Partial'!$A$1:$F$347,2,FALSE),"-")</f>
        <v>19.850000000000001</v>
      </c>
      <c r="H834" s="105">
        <f>IFERROR(VLOOKUP($A834,'HPI Partial'!$A$1:$F$347,3,FALSE),"-")</f>
        <v>21.25</v>
      </c>
      <c r="I834" s="105">
        <f>IFERROR(VLOOKUP($A834,'HPI Partial'!$A$1:$F$347,4,FALSE),"-")</f>
        <v>19.850000000000001</v>
      </c>
      <c r="J834" s="105">
        <f>IFERROR(VLOOKUP($A834,'HPI Partial'!$A$1:$F$347,5,FALSE),"-")</f>
        <v>20.95</v>
      </c>
      <c r="K834" s="105">
        <f>IFERROR(VLOOKUP($A834,'HPI Partial'!$A$1:$F$347,6,FALSE),"-")</f>
        <v>2353374</v>
      </c>
    </row>
    <row r="835" spans="1:11" ht="15" customHeight="1" x14ac:dyDescent="0.2">
      <c r="A835" s="109">
        <v>43160</v>
      </c>
      <c r="B835" s="48">
        <v>21.15</v>
      </c>
      <c r="C835" s="48">
        <v>21.55</v>
      </c>
      <c r="D835" s="48">
        <v>19.675000000000001</v>
      </c>
      <c r="E835" s="48">
        <v>20</v>
      </c>
      <c r="F835" s="48">
        <v>2031379</v>
      </c>
      <c r="G835" s="105">
        <f>IFERROR(VLOOKUP($A835,'HPI Partial'!$A$1:$F$347,2,FALSE),"-")</f>
        <v>21.15</v>
      </c>
      <c r="H835" s="105">
        <f>IFERROR(VLOOKUP($A835,'HPI Partial'!$A$1:$F$347,3,FALSE),"-")</f>
        <v>21.55</v>
      </c>
      <c r="I835" s="105">
        <f>IFERROR(VLOOKUP($A835,'HPI Partial'!$A$1:$F$347,4,FALSE),"-")</f>
        <v>19.675000000000001</v>
      </c>
      <c r="J835" s="105">
        <f>IFERROR(VLOOKUP($A835,'HPI Partial'!$A$1:$F$347,5,FALSE),"-")</f>
        <v>20</v>
      </c>
      <c r="K835" s="105">
        <f>IFERROR(VLOOKUP($A835,'HPI Partial'!$A$1:$F$347,6,FALSE),"-")</f>
        <v>2031379</v>
      </c>
    </row>
    <row r="836" spans="1:11" ht="15" customHeight="1" x14ac:dyDescent="0.2">
      <c r="A836" s="109">
        <v>43159</v>
      </c>
      <c r="B836" s="48">
        <v>23.75</v>
      </c>
      <c r="C836" s="48">
        <v>24</v>
      </c>
      <c r="D836" s="48">
        <v>20.399999999999999</v>
      </c>
      <c r="E836" s="48">
        <v>21.1</v>
      </c>
      <c r="F836" s="48">
        <v>3230613</v>
      </c>
      <c r="G836" s="105">
        <f>IFERROR(VLOOKUP($A836,'HPI Partial'!$A$1:$F$347,2,FALSE),"-")</f>
        <v>23.75</v>
      </c>
      <c r="H836" s="105">
        <f>IFERROR(VLOOKUP($A836,'HPI Partial'!$A$1:$F$347,3,FALSE),"-")</f>
        <v>24</v>
      </c>
      <c r="I836" s="105">
        <f>IFERROR(VLOOKUP($A836,'HPI Partial'!$A$1:$F$347,4,FALSE),"-")</f>
        <v>20.399999999999999</v>
      </c>
      <c r="J836" s="105">
        <f>IFERROR(VLOOKUP($A836,'HPI Partial'!$A$1:$F$347,5,FALSE),"-")</f>
        <v>21.1</v>
      </c>
      <c r="K836" s="105">
        <f>IFERROR(VLOOKUP($A836,'HPI Partial'!$A$1:$F$347,6,FALSE),"-")</f>
        <v>3230613</v>
      </c>
    </row>
    <row r="837" spans="1:11" ht="15" customHeight="1" x14ac:dyDescent="0.2">
      <c r="A837" s="109">
        <v>43158</v>
      </c>
      <c r="B837" s="48">
        <v>23.65</v>
      </c>
      <c r="C837" s="48">
        <v>23.8</v>
      </c>
      <c r="D837" s="48">
        <v>23</v>
      </c>
      <c r="E837" s="48">
        <v>23.25</v>
      </c>
      <c r="F837" s="48">
        <v>744370</v>
      </c>
      <c r="G837" s="105">
        <f>IFERROR(VLOOKUP($A837,'HPI Partial'!$A$1:$F$347,2,FALSE),"-")</f>
        <v>23.65</v>
      </c>
      <c r="H837" s="105">
        <f>IFERROR(VLOOKUP($A837,'HPI Partial'!$A$1:$F$347,3,FALSE),"-")</f>
        <v>23.8</v>
      </c>
      <c r="I837" s="105">
        <f>IFERROR(VLOOKUP($A837,'HPI Partial'!$A$1:$F$347,4,FALSE),"-")</f>
        <v>23</v>
      </c>
      <c r="J837" s="105">
        <f>IFERROR(VLOOKUP($A837,'HPI Partial'!$A$1:$F$347,5,FALSE),"-")</f>
        <v>23.25</v>
      </c>
      <c r="K837" s="105">
        <f>IFERROR(VLOOKUP($A837,'HPI Partial'!$A$1:$F$347,6,FALSE),"-")</f>
        <v>744370</v>
      </c>
    </row>
    <row r="838" spans="1:11" ht="15" customHeight="1" x14ac:dyDescent="0.2">
      <c r="A838" s="109">
        <v>43157</v>
      </c>
      <c r="B838" s="48">
        <v>23.35</v>
      </c>
      <c r="C838" s="48">
        <v>23.774999999999999</v>
      </c>
      <c r="D838" s="48">
        <v>23.2</v>
      </c>
      <c r="E838" s="48">
        <v>23.65</v>
      </c>
      <c r="F838" s="48">
        <v>647774</v>
      </c>
      <c r="G838" s="105">
        <f>IFERROR(VLOOKUP($A838,'HPI Partial'!$A$1:$F$347,2,FALSE),"-")</f>
        <v>23.35</v>
      </c>
      <c r="H838" s="105">
        <f>IFERROR(VLOOKUP($A838,'HPI Partial'!$A$1:$F$347,3,FALSE),"-")</f>
        <v>23.774999999999999</v>
      </c>
      <c r="I838" s="105">
        <f>IFERROR(VLOOKUP($A838,'HPI Partial'!$A$1:$F$347,4,FALSE),"-")</f>
        <v>23.2</v>
      </c>
      <c r="J838" s="105">
        <f>IFERROR(VLOOKUP($A838,'HPI Partial'!$A$1:$F$347,5,FALSE),"-")</f>
        <v>23.65</v>
      </c>
      <c r="K838" s="105">
        <f>IFERROR(VLOOKUP($A838,'HPI Partial'!$A$1:$F$347,6,FALSE),"-")</f>
        <v>647774</v>
      </c>
    </row>
    <row r="839" spans="1:11" ht="15" customHeight="1" x14ac:dyDescent="0.2">
      <c r="A839" s="109">
        <v>43154</v>
      </c>
      <c r="B839" s="48">
        <v>23.2</v>
      </c>
      <c r="C839" s="48">
        <v>23.35</v>
      </c>
      <c r="D839" s="48">
        <v>22.9</v>
      </c>
      <c r="E839" s="48">
        <v>23.2</v>
      </c>
      <c r="F839" s="48">
        <v>668588</v>
      </c>
      <c r="G839" s="105">
        <f>IFERROR(VLOOKUP($A839,'HPI Partial'!$A$1:$F$347,2,FALSE),"-")</f>
        <v>23.2</v>
      </c>
      <c r="H839" s="105">
        <f>IFERROR(VLOOKUP($A839,'HPI Partial'!$A$1:$F$347,3,FALSE),"-")</f>
        <v>23.35</v>
      </c>
      <c r="I839" s="105">
        <f>IFERROR(VLOOKUP($A839,'HPI Partial'!$A$1:$F$347,4,FALSE),"-")</f>
        <v>22.9</v>
      </c>
      <c r="J839" s="105">
        <f>IFERROR(VLOOKUP($A839,'HPI Partial'!$A$1:$F$347,5,FALSE),"-")</f>
        <v>23.2</v>
      </c>
      <c r="K839" s="105">
        <f>IFERROR(VLOOKUP($A839,'HPI Partial'!$A$1:$F$347,6,FALSE),"-")</f>
        <v>668588</v>
      </c>
    </row>
    <row r="840" spans="1:11" ht="15" customHeight="1" x14ac:dyDescent="0.2">
      <c r="A840" s="109">
        <v>43153</v>
      </c>
      <c r="B840" s="48">
        <v>23.1</v>
      </c>
      <c r="C840" s="48">
        <v>23.25</v>
      </c>
      <c r="D840" s="48">
        <v>22.5</v>
      </c>
      <c r="E840" s="48">
        <v>23.05</v>
      </c>
      <c r="F840" s="48">
        <v>869624</v>
      </c>
      <c r="G840" s="105">
        <f>IFERROR(VLOOKUP($A840,'HPI Partial'!$A$1:$F$347,2,FALSE),"-")</f>
        <v>23.1</v>
      </c>
      <c r="H840" s="105">
        <f>IFERROR(VLOOKUP($A840,'HPI Partial'!$A$1:$F$347,3,FALSE),"-")</f>
        <v>23.25</v>
      </c>
      <c r="I840" s="105">
        <f>IFERROR(VLOOKUP($A840,'HPI Partial'!$A$1:$F$347,4,FALSE),"-")</f>
        <v>22.5</v>
      </c>
      <c r="J840" s="105">
        <f>IFERROR(VLOOKUP($A840,'HPI Partial'!$A$1:$F$347,5,FALSE),"-")</f>
        <v>23.05</v>
      </c>
      <c r="K840" s="105">
        <f>IFERROR(VLOOKUP($A840,'HPI Partial'!$A$1:$F$347,6,FALSE),"-")</f>
        <v>869624</v>
      </c>
    </row>
    <row r="841" spans="1:11" ht="15" customHeight="1" x14ac:dyDescent="0.2">
      <c r="A841" s="109">
        <v>43152</v>
      </c>
      <c r="B841" s="48">
        <v>23.25</v>
      </c>
      <c r="C841" s="48">
        <v>23.65</v>
      </c>
      <c r="D841" s="48">
        <v>22.9</v>
      </c>
      <c r="E841" s="48">
        <v>22.95</v>
      </c>
      <c r="F841" s="48">
        <v>624797</v>
      </c>
      <c r="G841" s="105">
        <f>IFERROR(VLOOKUP($A841,'HPI Partial'!$A$1:$F$347,2,FALSE),"-")</f>
        <v>23.25</v>
      </c>
      <c r="H841" s="105">
        <f>IFERROR(VLOOKUP($A841,'HPI Partial'!$A$1:$F$347,3,FALSE),"-")</f>
        <v>23.65</v>
      </c>
      <c r="I841" s="105">
        <f>IFERROR(VLOOKUP($A841,'HPI Partial'!$A$1:$F$347,4,FALSE),"-")</f>
        <v>22.9</v>
      </c>
      <c r="J841" s="105">
        <f>IFERROR(VLOOKUP($A841,'HPI Partial'!$A$1:$F$347,5,FALSE),"-")</f>
        <v>22.95</v>
      </c>
      <c r="K841" s="105">
        <f>IFERROR(VLOOKUP($A841,'HPI Partial'!$A$1:$F$347,6,FALSE),"-")</f>
        <v>624797</v>
      </c>
    </row>
    <row r="842" spans="1:11" ht="15" customHeight="1" x14ac:dyDescent="0.2">
      <c r="A842" s="109">
        <v>43151</v>
      </c>
      <c r="B842" s="48">
        <v>23.35</v>
      </c>
      <c r="C842" s="48">
        <v>23.65</v>
      </c>
      <c r="D842" s="48">
        <v>22.95</v>
      </c>
      <c r="E842" s="48">
        <v>23.25</v>
      </c>
      <c r="F842" s="48">
        <v>1407797</v>
      </c>
      <c r="G842" s="105">
        <f>IFERROR(VLOOKUP($A842,'HPI Partial'!$A$1:$F$347,2,FALSE),"-")</f>
        <v>23.35</v>
      </c>
      <c r="H842" s="105">
        <f>IFERROR(VLOOKUP($A842,'HPI Partial'!$A$1:$F$347,3,FALSE),"-")</f>
        <v>23.65</v>
      </c>
      <c r="I842" s="105">
        <f>IFERROR(VLOOKUP($A842,'HPI Partial'!$A$1:$F$347,4,FALSE),"-")</f>
        <v>22.95</v>
      </c>
      <c r="J842" s="105">
        <f>IFERROR(VLOOKUP($A842,'HPI Partial'!$A$1:$F$347,5,FALSE),"-")</f>
        <v>23.25</v>
      </c>
      <c r="K842" s="105">
        <f>IFERROR(VLOOKUP($A842,'HPI Partial'!$A$1:$F$347,6,FALSE),"-")</f>
        <v>1407797</v>
      </c>
    </row>
    <row r="843" spans="1:11" ht="15" customHeight="1" x14ac:dyDescent="0.2">
      <c r="A843" s="109">
        <v>43147</v>
      </c>
      <c r="B843" s="48">
        <v>22.85</v>
      </c>
      <c r="C843" s="48">
        <v>23.45</v>
      </c>
      <c r="D843" s="48">
        <v>22.3</v>
      </c>
      <c r="E843" s="48">
        <v>22.6</v>
      </c>
      <c r="F843" s="48">
        <v>1395152</v>
      </c>
      <c r="G843" s="105">
        <f>IFERROR(VLOOKUP($A843,'HPI Partial'!$A$1:$F$347,2,FALSE),"-")</f>
        <v>22.85</v>
      </c>
      <c r="H843" s="105">
        <f>IFERROR(VLOOKUP($A843,'HPI Partial'!$A$1:$F$347,3,FALSE),"-")</f>
        <v>23.45</v>
      </c>
      <c r="I843" s="105">
        <f>IFERROR(VLOOKUP($A843,'HPI Partial'!$A$1:$F$347,4,FALSE),"-")</f>
        <v>22.3</v>
      </c>
      <c r="J843" s="105">
        <f>IFERROR(VLOOKUP($A843,'HPI Partial'!$A$1:$F$347,5,FALSE),"-")</f>
        <v>22.6</v>
      </c>
      <c r="K843" s="105">
        <f>IFERROR(VLOOKUP($A843,'HPI Partial'!$A$1:$F$347,6,FALSE),"-")</f>
        <v>1395152</v>
      </c>
    </row>
    <row r="844" spans="1:11" ht="15" customHeight="1" x14ac:dyDescent="0.2">
      <c r="A844" s="109">
        <v>43146</v>
      </c>
      <c r="B844" s="48">
        <v>22.1</v>
      </c>
      <c r="C844" s="48">
        <v>22.9</v>
      </c>
      <c r="D844" s="48">
        <v>21.85</v>
      </c>
      <c r="E844" s="48">
        <v>22.9</v>
      </c>
      <c r="F844" s="48">
        <v>1055878</v>
      </c>
      <c r="G844" s="105">
        <f>IFERROR(VLOOKUP($A844,'HPI Partial'!$A$1:$F$347,2,FALSE),"-")</f>
        <v>22.1</v>
      </c>
      <c r="H844" s="105">
        <f>IFERROR(VLOOKUP($A844,'HPI Partial'!$A$1:$F$347,3,FALSE),"-")</f>
        <v>22.9</v>
      </c>
      <c r="I844" s="105">
        <f>IFERROR(VLOOKUP($A844,'HPI Partial'!$A$1:$F$347,4,FALSE),"-")</f>
        <v>21.85</v>
      </c>
      <c r="J844" s="105">
        <f>IFERROR(VLOOKUP($A844,'HPI Partial'!$A$1:$F$347,5,FALSE),"-")</f>
        <v>22.9</v>
      </c>
      <c r="K844" s="105">
        <f>IFERROR(VLOOKUP($A844,'HPI Partial'!$A$1:$F$347,6,FALSE),"-")</f>
        <v>1055878</v>
      </c>
    </row>
    <row r="845" spans="1:11" ht="15" customHeight="1" x14ac:dyDescent="0.2">
      <c r="A845" s="109">
        <v>43145</v>
      </c>
      <c r="B845" s="48">
        <v>20.95</v>
      </c>
      <c r="C845" s="48">
        <v>22</v>
      </c>
      <c r="D845" s="48">
        <v>20.95</v>
      </c>
      <c r="E845" s="48">
        <v>21.8</v>
      </c>
      <c r="F845" s="48">
        <v>657120</v>
      </c>
      <c r="G845" s="105">
        <f>IFERROR(VLOOKUP($A845,'HPI Partial'!$A$1:$F$347,2,FALSE),"-")</f>
        <v>20.95</v>
      </c>
      <c r="H845" s="105">
        <f>IFERROR(VLOOKUP($A845,'HPI Partial'!$A$1:$F$347,3,FALSE),"-")</f>
        <v>22</v>
      </c>
      <c r="I845" s="105">
        <f>IFERROR(VLOOKUP($A845,'HPI Partial'!$A$1:$F$347,4,FALSE),"-")</f>
        <v>20.95</v>
      </c>
      <c r="J845" s="105">
        <f>IFERROR(VLOOKUP($A845,'HPI Partial'!$A$1:$F$347,5,FALSE),"-")</f>
        <v>21.8</v>
      </c>
      <c r="K845" s="105">
        <f>IFERROR(VLOOKUP($A845,'HPI Partial'!$A$1:$F$347,6,FALSE),"-")</f>
        <v>657120</v>
      </c>
    </row>
    <row r="846" spans="1:11" ht="15" customHeight="1" x14ac:dyDescent="0.2">
      <c r="A846" s="109">
        <v>43144</v>
      </c>
      <c r="B846" s="48">
        <v>20.75</v>
      </c>
      <c r="C846" s="48">
        <v>21.5</v>
      </c>
      <c r="D846" s="48">
        <v>20.41</v>
      </c>
      <c r="E846" s="48">
        <v>21.05</v>
      </c>
      <c r="F846" s="48">
        <v>1008882</v>
      </c>
      <c r="G846" s="105">
        <f>IFERROR(VLOOKUP($A846,'HPI Partial'!$A$1:$F$347,2,FALSE),"-")</f>
        <v>20.75</v>
      </c>
      <c r="H846" s="105">
        <f>IFERROR(VLOOKUP($A846,'HPI Partial'!$A$1:$F$347,3,FALSE),"-")</f>
        <v>21.5</v>
      </c>
      <c r="I846" s="105">
        <f>IFERROR(VLOOKUP($A846,'HPI Partial'!$A$1:$F$347,4,FALSE),"-")</f>
        <v>20.41</v>
      </c>
      <c r="J846" s="105">
        <f>IFERROR(VLOOKUP($A846,'HPI Partial'!$A$1:$F$347,5,FALSE),"-")</f>
        <v>21.05</v>
      </c>
      <c r="K846" s="105">
        <f>IFERROR(VLOOKUP($A846,'HPI Partial'!$A$1:$F$347,6,FALSE),"-")</f>
        <v>1008882</v>
      </c>
    </row>
    <row r="847" spans="1:11" ht="15" customHeight="1" x14ac:dyDescent="0.2">
      <c r="A847" s="109">
        <v>43143</v>
      </c>
      <c r="B847" s="48">
        <v>20.25</v>
      </c>
      <c r="C847" s="48">
        <v>21.05</v>
      </c>
      <c r="D847" s="48">
        <v>20.149999999999999</v>
      </c>
      <c r="E847" s="48">
        <v>20.8</v>
      </c>
      <c r="F847" s="48">
        <v>972831</v>
      </c>
      <c r="G847" s="105">
        <f>IFERROR(VLOOKUP($A847,'HPI Partial'!$A$1:$F$347,2,FALSE),"-")</f>
        <v>20.25</v>
      </c>
      <c r="H847" s="105">
        <f>IFERROR(VLOOKUP($A847,'HPI Partial'!$A$1:$F$347,3,FALSE),"-")</f>
        <v>21.05</v>
      </c>
      <c r="I847" s="105">
        <f>IFERROR(VLOOKUP($A847,'HPI Partial'!$A$1:$F$347,4,FALSE),"-")</f>
        <v>20.149999999999999</v>
      </c>
      <c r="J847" s="105">
        <f>IFERROR(VLOOKUP($A847,'HPI Partial'!$A$1:$F$347,5,FALSE),"-")</f>
        <v>20.8</v>
      </c>
      <c r="K847" s="105">
        <f>IFERROR(VLOOKUP($A847,'HPI Partial'!$A$1:$F$347,6,FALSE),"-")</f>
        <v>972831</v>
      </c>
    </row>
    <row r="848" spans="1:11" ht="15" customHeight="1" x14ac:dyDescent="0.2">
      <c r="A848" s="109">
        <v>43140</v>
      </c>
      <c r="B848" s="48">
        <v>20</v>
      </c>
      <c r="C848" s="48">
        <v>20.3</v>
      </c>
      <c r="D848" s="48">
        <v>19.55</v>
      </c>
      <c r="E848" s="48">
        <v>20.149999999999999</v>
      </c>
      <c r="F848" s="48">
        <v>742147</v>
      </c>
      <c r="G848" s="105">
        <f>IFERROR(VLOOKUP($A848,'HPI Partial'!$A$1:$F$347,2,FALSE),"-")</f>
        <v>20</v>
      </c>
      <c r="H848" s="105">
        <f>IFERROR(VLOOKUP($A848,'HPI Partial'!$A$1:$F$347,3,FALSE),"-")</f>
        <v>20.3</v>
      </c>
      <c r="I848" s="105">
        <f>IFERROR(VLOOKUP($A848,'HPI Partial'!$A$1:$F$347,4,FALSE),"-")</f>
        <v>19.55</v>
      </c>
      <c r="J848" s="105">
        <f>IFERROR(VLOOKUP($A848,'HPI Partial'!$A$1:$F$347,5,FALSE),"-")</f>
        <v>20.149999999999999</v>
      </c>
      <c r="K848" s="105">
        <f>IFERROR(VLOOKUP($A848,'HPI Partial'!$A$1:$F$347,6,FALSE),"-")</f>
        <v>742147</v>
      </c>
    </row>
    <row r="849" spans="1:11" ht="15" customHeight="1" x14ac:dyDescent="0.2">
      <c r="A849" s="109">
        <v>43139</v>
      </c>
      <c r="B849" s="48">
        <v>20.5</v>
      </c>
      <c r="C849" s="48">
        <v>20.574999999999999</v>
      </c>
      <c r="D849" s="48">
        <v>19.899999999999999</v>
      </c>
      <c r="E849" s="48">
        <v>19.95</v>
      </c>
      <c r="F849" s="48">
        <v>786891</v>
      </c>
      <c r="G849" s="105">
        <f>IFERROR(VLOOKUP($A849,'HPI Partial'!$A$1:$F$347,2,FALSE),"-")</f>
        <v>20.5</v>
      </c>
      <c r="H849" s="105">
        <f>IFERROR(VLOOKUP($A849,'HPI Partial'!$A$1:$F$347,3,FALSE),"-")</f>
        <v>20.574999999999999</v>
      </c>
      <c r="I849" s="105">
        <f>IFERROR(VLOOKUP($A849,'HPI Partial'!$A$1:$F$347,4,FALSE),"-")</f>
        <v>19.899999999999999</v>
      </c>
      <c r="J849" s="105">
        <f>IFERROR(VLOOKUP($A849,'HPI Partial'!$A$1:$F$347,5,FALSE),"-")</f>
        <v>19.95</v>
      </c>
      <c r="K849" s="105">
        <f>IFERROR(VLOOKUP($A849,'HPI Partial'!$A$1:$F$347,6,FALSE),"-")</f>
        <v>786891</v>
      </c>
    </row>
    <row r="850" spans="1:11" ht="15" customHeight="1" x14ac:dyDescent="0.2">
      <c r="A850" s="109">
        <v>43138</v>
      </c>
      <c r="B850" s="48">
        <v>19.649999999999999</v>
      </c>
      <c r="C850" s="48">
        <v>20.6</v>
      </c>
      <c r="D850" s="48">
        <v>19.350000000000001</v>
      </c>
      <c r="E850" s="48">
        <v>20.45</v>
      </c>
      <c r="F850" s="48">
        <v>1224607</v>
      </c>
      <c r="G850" s="105">
        <f>IFERROR(VLOOKUP($A850,'HPI Partial'!$A$1:$F$347,2,FALSE),"-")</f>
        <v>19.649999999999999</v>
      </c>
      <c r="H850" s="105">
        <f>IFERROR(VLOOKUP($A850,'HPI Partial'!$A$1:$F$347,3,FALSE),"-")</f>
        <v>20.6</v>
      </c>
      <c r="I850" s="105">
        <f>IFERROR(VLOOKUP($A850,'HPI Partial'!$A$1:$F$347,4,FALSE),"-")</f>
        <v>19.350000000000001</v>
      </c>
      <c r="J850" s="105">
        <f>IFERROR(VLOOKUP($A850,'HPI Partial'!$A$1:$F$347,5,FALSE),"-")</f>
        <v>20.45</v>
      </c>
      <c r="K850" s="105">
        <f>IFERROR(VLOOKUP($A850,'HPI Partial'!$A$1:$F$347,6,FALSE),"-")</f>
        <v>1224607</v>
      </c>
    </row>
    <row r="851" spans="1:11" ht="15" customHeight="1" x14ac:dyDescent="0.2">
      <c r="A851" s="109">
        <v>43137</v>
      </c>
      <c r="B851" s="48">
        <v>19.399999999999999</v>
      </c>
      <c r="C851" s="48">
        <v>19.850000000000001</v>
      </c>
      <c r="D851" s="48">
        <v>19.059999999999999</v>
      </c>
      <c r="E851" s="48">
        <v>19.600000000000001</v>
      </c>
      <c r="F851" s="48">
        <v>915097</v>
      </c>
      <c r="G851" s="105">
        <f>IFERROR(VLOOKUP($A851,'HPI Partial'!$A$1:$F$347,2,FALSE),"-")</f>
        <v>19.399999999999999</v>
      </c>
      <c r="H851" s="105">
        <f>IFERROR(VLOOKUP($A851,'HPI Partial'!$A$1:$F$347,3,FALSE),"-")</f>
        <v>19.850000000000001</v>
      </c>
      <c r="I851" s="105">
        <f>IFERROR(VLOOKUP($A851,'HPI Partial'!$A$1:$F$347,4,FALSE),"-")</f>
        <v>19.059999999999999</v>
      </c>
      <c r="J851" s="105">
        <f>IFERROR(VLOOKUP($A851,'HPI Partial'!$A$1:$F$347,5,FALSE),"-")</f>
        <v>19.600000000000001</v>
      </c>
      <c r="K851" s="105">
        <f>IFERROR(VLOOKUP($A851,'HPI Partial'!$A$1:$F$347,6,FALSE),"-")</f>
        <v>915097</v>
      </c>
    </row>
    <row r="852" spans="1:11" ht="15" customHeight="1" x14ac:dyDescent="0.2">
      <c r="A852" s="109">
        <v>43136</v>
      </c>
      <c r="B852" s="48">
        <v>20.25</v>
      </c>
      <c r="C852" s="48">
        <v>20.440000000000001</v>
      </c>
      <c r="D852" s="48">
        <v>19.8</v>
      </c>
      <c r="E852" s="48">
        <v>19.8</v>
      </c>
      <c r="F852" s="48">
        <v>911927</v>
      </c>
      <c r="G852" s="105">
        <f>IFERROR(VLOOKUP($A852,'HPI Partial'!$A$1:$F$347,2,FALSE),"-")</f>
        <v>20.25</v>
      </c>
      <c r="H852" s="105">
        <f>IFERROR(VLOOKUP($A852,'HPI Partial'!$A$1:$F$347,3,FALSE),"-")</f>
        <v>20.440000000000001</v>
      </c>
      <c r="I852" s="105">
        <f>IFERROR(VLOOKUP($A852,'HPI Partial'!$A$1:$F$347,4,FALSE),"-")</f>
        <v>19.8</v>
      </c>
      <c r="J852" s="105">
        <f>IFERROR(VLOOKUP($A852,'HPI Partial'!$A$1:$F$347,5,FALSE),"-")</f>
        <v>19.8</v>
      </c>
      <c r="K852" s="105">
        <f>IFERROR(VLOOKUP($A852,'HPI Partial'!$A$1:$F$347,6,FALSE),"-")</f>
        <v>911927</v>
      </c>
    </row>
    <row r="853" spans="1:11" ht="15" customHeight="1" x14ac:dyDescent="0.2">
      <c r="A853" s="109">
        <v>43133</v>
      </c>
      <c r="B853" s="48">
        <v>19.95</v>
      </c>
      <c r="C853" s="48">
        <v>20.774999999999999</v>
      </c>
      <c r="D853" s="48">
        <v>19.850000000000001</v>
      </c>
      <c r="E853" s="48">
        <v>20.3</v>
      </c>
      <c r="F853" s="48">
        <v>1198374</v>
      </c>
      <c r="G853" s="105">
        <f>IFERROR(VLOOKUP($A853,'HPI Partial'!$A$1:$F$347,2,FALSE),"-")</f>
        <v>19.95</v>
      </c>
      <c r="H853" s="105">
        <f>IFERROR(VLOOKUP($A853,'HPI Partial'!$A$1:$F$347,3,FALSE),"-")</f>
        <v>20.774999999999999</v>
      </c>
      <c r="I853" s="105">
        <f>IFERROR(VLOOKUP($A853,'HPI Partial'!$A$1:$F$347,4,FALSE),"-")</f>
        <v>19.850000000000001</v>
      </c>
      <c r="J853" s="105">
        <f>IFERROR(VLOOKUP($A853,'HPI Partial'!$A$1:$F$347,5,FALSE),"-")</f>
        <v>20.3</v>
      </c>
      <c r="K853" s="105">
        <f>IFERROR(VLOOKUP($A853,'HPI Partial'!$A$1:$F$347,6,FALSE),"-")</f>
        <v>1198374</v>
      </c>
    </row>
    <row r="854" spans="1:11" ht="15" customHeight="1" x14ac:dyDescent="0.2">
      <c r="A854" s="109">
        <v>43132</v>
      </c>
      <c r="B854" s="48">
        <v>19.850000000000001</v>
      </c>
      <c r="C854" s="48">
        <v>20.45</v>
      </c>
      <c r="D854" s="48">
        <v>19.600000000000001</v>
      </c>
      <c r="E854" s="48">
        <v>20.100000000000001</v>
      </c>
      <c r="F854" s="48">
        <v>781948</v>
      </c>
      <c r="G854" s="105">
        <f>IFERROR(VLOOKUP($A854,'HPI Partial'!$A$1:$F$347,2,FALSE),"-")</f>
        <v>19.850000000000001</v>
      </c>
      <c r="H854" s="105">
        <f>IFERROR(VLOOKUP($A854,'HPI Partial'!$A$1:$F$347,3,FALSE),"-")</f>
        <v>20.45</v>
      </c>
      <c r="I854" s="105">
        <f>IFERROR(VLOOKUP($A854,'HPI Partial'!$A$1:$F$347,4,FALSE),"-")</f>
        <v>19.600000000000001</v>
      </c>
      <c r="J854" s="105">
        <f>IFERROR(VLOOKUP($A854,'HPI Partial'!$A$1:$F$347,5,FALSE),"-")</f>
        <v>20.100000000000001</v>
      </c>
      <c r="K854" s="105">
        <f>IFERROR(VLOOKUP($A854,'HPI Partial'!$A$1:$F$347,6,FALSE),"-")</f>
        <v>781948</v>
      </c>
    </row>
    <row r="855" spans="1:11" ht="15" customHeight="1" x14ac:dyDescent="0.2">
      <c r="A855" s="109">
        <v>43131</v>
      </c>
      <c r="B855" s="48">
        <v>19.399999999999999</v>
      </c>
      <c r="C855" s="48">
        <v>20.024999999999999</v>
      </c>
      <c r="D855" s="48">
        <v>19.3</v>
      </c>
      <c r="E855" s="48">
        <v>19.850000000000001</v>
      </c>
      <c r="F855" s="48">
        <v>1470131</v>
      </c>
      <c r="G855" s="105">
        <f>IFERROR(VLOOKUP($A855,'HPI Partial'!$A$1:$F$347,2,FALSE),"-")</f>
        <v>19.399999999999999</v>
      </c>
      <c r="H855" s="105">
        <f>IFERROR(VLOOKUP($A855,'HPI Partial'!$A$1:$F$347,3,FALSE),"-")</f>
        <v>20.024999999999999</v>
      </c>
      <c r="I855" s="105">
        <f>IFERROR(VLOOKUP($A855,'HPI Partial'!$A$1:$F$347,4,FALSE),"-")</f>
        <v>19.3</v>
      </c>
      <c r="J855" s="105">
        <f>IFERROR(VLOOKUP($A855,'HPI Partial'!$A$1:$F$347,5,FALSE),"-")</f>
        <v>19.850000000000001</v>
      </c>
      <c r="K855" s="105">
        <f>IFERROR(VLOOKUP($A855,'HPI Partial'!$A$1:$F$347,6,FALSE),"-")</f>
        <v>1470131</v>
      </c>
    </row>
    <row r="856" spans="1:11" ht="15" customHeight="1" x14ac:dyDescent="0.2">
      <c r="A856" s="109">
        <v>43130</v>
      </c>
      <c r="B856" s="48">
        <v>19.5</v>
      </c>
      <c r="C856" s="48">
        <v>19.600000000000001</v>
      </c>
      <c r="D856" s="48">
        <v>19</v>
      </c>
      <c r="E856" s="48">
        <v>19.25</v>
      </c>
      <c r="F856" s="48">
        <v>1183142</v>
      </c>
      <c r="G856" s="105">
        <f>IFERROR(VLOOKUP($A856,'HPI Partial'!$A$1:$F$347,2,FALSE),"-")</f>
        <v>19.5</v>
      </c>
      <c r="H856" s="105">
        <f>IFERROR(VLOOKUP($A856,'HPI Partial'!$A$1:$F$347,3,FALSE),"-")</f>
        <v>19.600000000000001</v>
      </c>
      <c r="I856" s="105">
        <f>IFERROR(VLOOKUP($A856,'HPI Partial'!$A$1:$F$347,4,FALSE),"-")</f>
        <v>19</v>
      </c>
      <c r="J856" s="105">
        <f>IFERROR(VLOOKUP($A856,'HPI Partial'!$A$1:$F$347,5,FALSE),"-")</f>
        <v>19.25</v>
      </c>
      <c r="K856" s="105">
        <f>IFERROR(VLOOKUP($A856,'HPI Partial'!$A$1:$F$347,6,FALSE),"-")</f>
        <v>1183142</v>
      </c>
    </row>
    <row r="857" spans="1:11" ht="15" customHeight="1" x14ac:dyDescent="0.2">
      <c r="A857" s="109">
        <v>43129</v>
      </c>
      <c r="B857" s="48">
        <v>19.100000000000001</v>
      </c>
      <c r="C857" s="48">
        <v>19.649999999999999</v>
      </c>
      <c r="D857" s="48">
        <v>19</v>
      </c>
      <c r="E857" s="48">
        <v>19.55</v>
      </c>
      <c r="F857" s="48">
        <v>891355</v>
      </c>
      <c r="G857" s="105">
        <f>IFERROR(VLOOKUP($A857,'HPI Partial'!$A$1:$F$347,2,FALSE),"-")</f>
        <v>19.100000000000001</v>
      </c>
      <c r="H857" s="105">
        <f>IFERROR(VLOOKUP($A857,'HPI Partial'!$A$1:$F$347,3,FALSE),"-")</f>
        <v>19.649999999999999</v>
      </c>
      <c r="I857" s="105">
        <f>IFERROR(VLOOKUP($A857,'HPI Partial'!$A$1:$F$347,4,FALSE),"-")</f>
        <v>19</v>
      </c>
      <c r="J857" s="105">
        <f>IFERROR(VLOOKUP($A857,'HPI Partial'!$A$1:$F$347,5,FALSE),"-")</f>
        <v>19.55</v>
      </c>
      <c r="K857" s="105">
        <f>IFERROR(VLOOKUP($A857,'HPI Partial'!$A$1:$F$347,6,FALSE),"-")</f>
        <v>891355</v>
      </c>
    </row>
    <row r="858" spans="1:11" ht="15" customHeight="1" x14ac:dyDescent="0.2">
      <c r="A858" s="109">
        <v>43126</v>
      </c>
      <c r="B858" s="48">
        <v>19.600000000000001</v>
      </c>
      <c r="C858" s="48">
        <v>19.75</v>
      </c>
      <c r="D858" s="48">
        <v>19.09</v>
      </c>
      <c r="E858" s="48">
        <v>19.25</v>
      </c>
      <c r="F858" s="48">
        <v>1936520</v>
      </c>
      <c r="G858" s="105">
        <f>IFERROR(VLOOKUP($A858,'HPI Partial'!$A$1:$F$347,2,FALSE),"-")</f>
        <v>19.600000000000001</v>
      </c>
      <c r="H858" s="105">
        <f>IFERROR(VLOOKUP($A858,'HPI Partial'!$A$1:$F$347,3,FALSE),"-")</f>
        <v>19.75</v>
      </c>
      <c r="I858" s="105">
        <f>IFERROR(VLOOKUP($A858,'HPI Partial'!$A$1:$F$347,4,FALSE),"-")</f>
        <v>19.09</v>
      </c>
      <c r="J858" s="105">
        <f>IFERROR(VLOOKUP($A858,'HPI Partial'!$A$1:$F$347,5,FALSE),"-")</f>
        <v>19.25</v>
      </c>
      <c r="K858" s="105">
        <f>IFERROR(VLOOKUP($A858,'HPI Partial'!$A$1:$F$347,6,FALSE),"-")</f>
        <v>1936520</v>
      </c>
    </row>
    <row r="859" spans="1:11" ht="15" customHeight="1" x14ac:dyDescent="0.2">
      <c r="A859" s="109">
        <v>43125</v>
      </c>
      <c r="B859" s="48">
        <v>20</v>
      </c>
      <c r="C859" s="48">
        <v>20.100000000000001</v>
      </c>
      <c r="D859" s="48">
        <v>18.975000000000001</v>
      </c>
      <c r="E859" s="48">
        <v>19.5</v>
      </c>
      <c r="F859" s="48">
        <v>1765793</v>
      </c>
      <c r="G859" s="105">
        <f>IFERROR(VLOOKUP($A859,'HPI Partial'!$A$1:$F$347,2,FALSE),"-")</f>
        <v>20</v>
      </c>
      <c r="H859" s="105">
        <f>IFERROR(VLOOKUP($A859,'HPI Partial'!$A$1:$F$347,3,FALSE),"-")</f>
        <v>20.100000000000001</v>
      </c>
      <c r="I859" s="105">
        <f>IFERROR(VLOOKUP($A859,'HPI Partial'!$A$1:$F$347,4,FALSE),"-")</f>
        <v>18.975000000000001</v>
      </c>
      <c r="J859" s="105">
        <f>IFERROR(VLOOKUP($A859,'HPI Partial'!$A$1:$F$347,5,FALSE),"-")</f>
        <v>19.5</v>
      </c>
      <c r="K859" s="105">
        <f>IFERROR(VLOOKUP($A859,'HPI Partial'!$A$1:$F$347,6,FALSE),"-")</f>
        <v>1765793</v>
      </c>
    </row>
    <row r="860" spans="1:11" ht="15" customHeight="1" x14ac:dyDescent="0.2">
      <c r="A860" s="109">
        <v>43124</v>
      </c>
      <c r="B860" s="48">
        <v>20.3</v>
      </c>
      <c r="C860" s="48">
        <v>20.399999999999999</v>
      </c>
      <c r="D860" s="48">
        <v>19.850000000000001</v>
      </c>
      <c r="E860" s="48">
        <v>19.899999999999999</v>
      </c>
      <c r="F860" s="48">
        <v>409866</v>
      </c>
      <c r="G860" s="105">
        <f>IFERROR(VLOOKUP($A860,'HPI Partial'!$A$1:$F$347,2,FALSE),"-")</f>
        <v>20.3</v>
      </c>
      <c r="H860" s="105">
        <f>IFERROR(VLOOKUP($A860,'HPI Partial'!$A$1:$F$347,3,FALSE),"-")</f>
        <v>20.399999999999999</v>
      </c>
      <c r="I860" s="105">
        <f>IFERROR(VLOOKUP($A860,'HPI Partial'!$A$1:$F$347,4,FALSE),"-")</f>
        <v>19.850000000000001</v>
      </c>
      <c r="J860" s="105">
        <f>IFERROR(VLOOKUP($A860,'HPI Partial'!$A$1:$F$347,5,FALSE),"-")</f>
        <v>19.899999999999999</v>
      </c>
      <c r="K860" s="105">
        <f>IFERROR(VLOOKUP($A860,'HPI Partial'!$A$1:$F$347,6,FALSE),"-")</f>
        <v>409866</v>
      </c>
    </row>
    <row r="861" spans="1:11" ht="15" customHeight="1" x14ac:dyDescent="0.2">
      <c r="A861" s="109">
        <v>43123</v>
      </c>
      <c r="B861" s="48">
        <v>20.149999999999999</v>
      </c>
      <c r="C861" s="48">
        <v>20.25</v>
      </c>
      <c r="D861" s="48">
        <v>20</v>
      </c>
      <c r="E861" s="48">
        <v>20.149999999999999</v>
      </c>
      <c r="F861" s="48">
        <v>365793</v>
      </c>
      <c r="G861" s="105">
        <f>IFERROR(VLOOKUP($A861,'HPI Partial'!$A$1:$F$347,2,FALSE),"-")</f>
        <v>20.149999999999999</v>
      </c>
      <c r="H861" s="105">
        <f>IFERROR(VLOOKUP($A861,'HPI Partial'!$A$1:$F$347,3,FALSE),"-")</f>
        <v>20.25</v>
      </c>
      <c r="I861" s="105">
        <f>IFERROR(VLOOKUP($A861,'HPI Partial'!$A$1:$F$347,4,FALSE),"-")</f>
        <v>20</v>
      </c>
      <c r="J861" s="105">
        <f>IFERROR(VLOOKUP($A861,'HPI Partial'!$A$1:$F$347,5,FALSE),"-")</f>
        <v>20.149999999999999</v>
      </c>
      <c r="K861" s="105">
        <f>IFERROR(VLOOKUP($A861,'HPI Partial'!$A$1:$F$347,6,FALSE),"-")</f>
        <v>365793</v>
      </c>
    </row>
    <row r="862" spans="1:11" ht="15" customHeight="1" x14ac:dyDescent="0.2">
      <c r="A862" s="109">
        <v>43122</v>
      </c>
      <c r="B862" s="48">
        <v>20.350000000000001</v>
      </c>
      <c r="C862" s="48">
        <v>20.65</v>
      </c>
      <c r="D862" s="48">
        <v>19.8</v>
      </c>
      <c r="E862" s="48">
        <v>20.100000000000001</v>
      </c>
      <c r="F862" s="48">
        <v>829859</v>
      </c>
      <c r="G862" s="105">
        <f>IFERROR(VLOOKUP($A862,'HPI Partial'!$A$1:$F$347,2,FALSE),"-")</f>
        <v>20.350000000000001</v>
      </c>
      <c r="H862" s="105">
        <f>IFERROR(VLOOKUP($A862,'HPI Partial'!$A$1:$F$347,3,FALSE),"-")</f>
        <v>20.65</v>
      </c>
      <c r="I862" s="105">
        <f>IFERROR(VLOOKUP($A862,'HPI Partial'!$A$1:$F$347,4,FALSE),"-")</f>
        <v>19.8</v>
      </c>
      <c r="J862" s="105">
        <f>IFERROR(VLOOKUP($A862,'HPI Partial'!$A$1:$F$347,5,FALSE),"-")</f>
        <v>20.100000000000001</v>
      </c>
      <c r="K862" s="105">
        <f>IFERROR(VLOOKUP($A862,'HPI Partial'!$A$1:$F$347,6,FALSE),"-")</f>
        <v>829859</v>
      </c>
    </row>
    <row r="863" spans="1:11" ht="15" customHeight="1" x14ac:dyDescent="0.2">
      <c r="A863" s="109">
        <v>43119</v>
      </c>
      <c r="B863" s="48">
        <v>21</v>
      </c>
      <c r="C863" s="48">
        <v>21.05</v>
      </c>
      <c r="D863" s="48">
        <v>20.25</v>
      </c>
      <c r="E863" s="48">
        <v>20.25</v>
      </c>
      <c r="F863" s="48">
        <v>524476</v>
      </c>
      <c r="G863" s="105">
        <f>IFERROR(VLOOKUP($A863,'HPI Partial'!$A$1:$F$347,2,FALSE),"-")</f>
        <v>21</v>
      </c>
      <c r="H863" s="105">
        <f>IFERROR(VLOOKUP($A863,'HPI Partial'!$A$1:$F$347,3,FALSE),"-")</f>
        <v>21.05</v>
      </c>
      <c r="I863" s="105">
        <f>IFERROR(VLOOKUP($A863,'HPI Partial'!$A$1:$F$347,4,FALSE),"-")</f>
        <v>20.25</v>
      </c>
      <c r="J863" s="105">
        <f>IFERROR(VLOOKUP($A863,'HPI Partial'!$A$1:$F$347,5,FALSE),"-")</f>
        <v>20.25</v>
      </c>
      <c r="K863" s="105">
        <f>IFERROR(VLOOKUP($A863,'HPI Partial'!$A$1:$F$347,6,FALSE),"-")</f>
        <v>524476</v>
      </c>
    </row>
    <row r="864" spans="1:11" ht="15" customHeight="1" x14ac:dyDescent="0.2">
      <c r="A864" s="109">
        <v>43118</v>
      </c>
      <c r="B864" s="48">
        <v>20.5</v>
      </c>
      <c r="C864" s="48">
        <v>21.2</v>
      </c>
      <c r="D864" s="48">
        <v>20.350000000000001</v>
      </c>
      <c r="E864" s="48">
        <v>21</v>
      </c>
      <c r="F864" s="48">
        <v>924034</v>
      </c>
      <c r="G864" s="105">
        <f>IFERROR(VLOOKUP($A864,'HPI Partial'!$A$1:$F$347,2,FALSE),"-")</f>
        <v>20.5</v>
      </c>
      <c r="H864" s="105">
        <f>IFERROR(VLOOKUP($A864,'HPI Partial'!$A$1:$F$347,3,FALSE),"-")</f>
        <v>21.2</v>
      </c>
      <c r="I864" s="105">
        <f>IFERROR(VLOOKUP($A864,'HPI Partial'!$A$1:$F$347,4,FALSE),"-")</f>
        <v>20.350000000000001</v>
      </c>
      <c r="J864" s="105">
        <f>IFERROR(VLOOKUP($A864,'HPI Partial'!$A$1:$F$347,5,FALSE),"-")</f>
        <v>21</v>
      </c>
      <c r="K864" s="105">
        <f>IFERROR(VLOOKUP($A864,'HPI Partial'!$A$1:$F$347,6,FALSE),"-")</f>
        <v>924034</v>
      </c>
    </row>
    <row r="865" spans="1:11" ht="15" customHeight="1" x14ac:dyDescent="0.2">
      <c r="A865" s="109">
        <v>43117</v>
      </c>
      <c r="B865" s="48">
        <v>20.65</v>
      </c>
      <c r="C865" s="48">
        <v>20.8</v>
      </c>
      <c r="D865" s="48">
        <v>20.3</v>
      </c>
      <c r="E865" s="48">
        <v>20.45</v>
      </c>
      <c r="F865" s="48">
        <v>445932</v>
      </c>
      <c r="G865" s="105">
        <f>IFERROR(VLOOKUP($A865,'HPI Partial'!$A$1:$F$347,2,FALSE),"-")</f>
        <v>20.65</v>
      </c>
      <c r="H865" s="105">
        <f>IFERROR(VLOOKUP($A865,'HPI Partial'!$A$1:$F$347,3,FALSE),"-")</f>
        <v>20.8</v>
      </c>
      <c r="I865" s="105">
        <f>IFERROR(VLOOKUP($A865,'HPI Partial'!$A$1:$F$347,4,FALSE),"-")</f>
        <v>20.3</v>
      </c>
      <c r="J865" s="105">
        <f>IFERROR(VLOOKUP($A865,'HPI Partial'!$A$1:$F$347,5,FALSE),"-")</f>
        <v>20.45</v>
      </c>
      <c r="K865" s="105">
        <f>IFERROR(VLOOKUP($A865,'HPI Partial'!$A$1:$F$347,6,FALSE),"-")</f>
        <v>445932</v>
      </c>
    </row>
    <row r="866" spans="1:11" ht="15" customHeight="1" x14ac:dyDescent="0.2">
      <c r="A866" s="109">
        <v>43116</v>
      </c>
      <c r="B866" s="48">
        <v>20.8</v>
      </c>
      <c r="C866" s="48">
        <v>21.05</v>
      </c>
      <c r="D866" s="48">
        <v>20.55</v>
      </c>
      <c r="E866" s="48">
        <v>20.7</v>
      </c>
      <c r="F866" s="48">
        <v>1208097</v>
      </c>
      <c r="G866" s="105">
        <f>IFERROR(VLOOKUP($A866,'HPI Partial'!$A$1:$F$347,2,FALSE),"-")</f>
        <v>20.8</v>
      </c>
      <c r="H866" s="105">
        <f>IFERROR(VLOOKUP($A866,'HPI Partial'!$A$1:$F$347,3,FALSE),"-")</f>
        <v>21.05</v>
      </c>
      <c r="I866" s="105">
        <f>IFERROR(VLOOKUP($A866,'HPI Partial'!$A$1:$F$347,4,FALSE),"-")</f>
        <v>20.55</v>
      </c>
      <c r="J866" s="105">
        <f>IFERROR(VLOOKUP($A866,'HPI Partial'!$A$1:$F$347,5,FALSE),"-")</f>
        <v>20.7</v>
      </c>
      <c r="K866" s="105">
        <f>IFERROR(VLOOKUP($A866,'HPI Partial'!$A$1:$F$347,6,FALSE),"-")</f>
        <v>1208097</v>
      </c>
    </row>
    <row r="867" spans="1:11" ht="15" customHeight="1" x14ac:dyDescent="0.2">
      <c r="A867" s="109">
        <v>43112</v>
      </c>
      <c r="B867" s="48">
        <v>20.05</v>
      </c>
      <c r="C867" s="48">
        <v>20.7</v>
      </c>
      <c r="D867" s="48">
        <v>20</v>
      </c>
      <c r="E867" s="48">
        <v>20.7</v>
      </c>
      <c r="F867" s="48">
        <v>493088</v>
      </c>
      <c r="G867" s="105">
        <f>IFERROR(VLOOKUP($A867,'HPI Partial'!$A$1:$F$347,2,FALSE),"-")</f>
        <v>20.05</v>
      </c>
      <c r="H867" s="105">
        <f>IFERROR(VLOOKUP($A867,'HPI Partial'!$A$1:$F$347,3,FALSE),"-")</f>
        <v>20.7</v>
      </c>
      <c r="I867" s="105">
        <f>IFERROR(VLOOKUP($A867,'HPI Partial'!$A$1:$F$347,4,FALSE),"-")</f>
        <v>20</v>
      </c>
      <c r="J867" s="105">
        <f>IFERROR(VLOOKUP($A867,'HPI Partial'!$A$1:$F$347,5,FALSE),"-")</f>
        <v>20.7</v>
      </c>
      <c r="K867" s="105">
        <f>IFERROR(VLOOKUP($A867,'HPI Partial'!$A$1:$F$347,6,FALSE),"-")</f>
        <v>493088</v>
      </c>
    </row>
    <row r="868" spans="1:11" ht="15" customHeight="1" x14ac:dyDescent="0.2">
      <c r="A868" s="109">
        <v>43111</v>
      </c>
      <c r="B868" s="48">
        <v>20.399999999999999</v>
      </c>
      <c r="C868" s="48">
        <v>20.55</v>
      </c>
      <c r="D868" s="48">
        <v>19.91</v>
      </c>
      <c r="E868" s="48">
        <v>20.2</v>
      </c>
      <c r="F868" s="48">
        <v>856685</v>
      </c>
      <c r="G868" s="105">
        <f>IFERROR(VLOOKUP($A868,'HPI Partial'!$A$1:$F$347,2,FALSE),"-")</f>
        <v>20.399999999999999</v>
      </c>
      <c r="H868" s="105">
        <f>IFERROR(VLOOKUP($A868,'HPI Partial'!$A$1:$F$347,3,FALSE),"-")</f>
        <v>20.55</v>
      </c>
      <c r="I868" s="105">
        <f>IFERROR(VLOOKUP($A868,'HPI Partial'!$A$1:$F$347,4,FALSE),"-")</f>
        <v>19.91</v>
      </c>
      <c r="J868" s="105">
        <f>IFERROR(VLOOKUP($A868,'HPI Partial'!$A$1:$F$347,5,FALSE),"-")</f>
        <v>20.2</v>
      </c>
      <c r="K868" s="105">
        <f>IFERROR(VLOOKUP($A868,'HPI Partial'!$A$1:$F$347,6,FALSE),"-")</f>
        <v>856685</v>
      </c>
    </row>
    <row r="869" spans="1:11" ht="15" customHeight="1" x14ac:dyDescent="0.2">
      <c r="A869" s="109">
        <v>43110</v>
      </c>
      <c r="B869" s="48">
        <v>19.75</v>
      </c>
      <c r="C869" s="48">
        <v>20.55</v>
      </c>
      <c r="D869" s="48">
        <v>19.75</v>
      </c>
      <c r="E869" s="48">
        <v>20.45</v>
      </c>
      <c r="F869" s="48">
        <v>1757809</v>
      </c>
      <c r="G869" s="105">
        <f>IFERROR(VLOOKUP($A869,'HPI Partial'!$A$1:$F$347,2,FALSE),"-")</f>
        <v>19.75</v>
      </c>
      <c r="H869" s="105">
        <f>IFERROR(VLOOKUP($A869,'HPI Partial'!$A$1:$F$347,3,FALSE),"-")</f>
        <v>20.55</v>
      </c>
      <c r="I869" s="105">
        <f>IFERROR(VLOOKUP($A869,'HPI Partial'!$A$1:$F$347,4,FALSE),"-")</f>
        <v>19.75</v>
      </c>
      <c r="J869" s="105">
        <f>IFERROR(VLOOKUP($A869,'HPI Partial'!$A$1:$F$347,5,FALSE),"-")</f>
        <v>20.45</v>
      </c>
      <c r="K869" s="105">
        <f>IFERROR(VLOOKUP($A869,'HPI Partial'!$A$1:$F$347,6,FALSE),"-")</f>
        <v>1757809</v>
      </c>
    </row>
    <row r="870" spans="1:11" ht="15" customHeight="1" x14ac:dyDescent="0.2">
      <c r="A870" s="109">
        <v>43109</v>
      </c>
      <c r="B870" s="48">
        <v>20.8</v>
      </c>
      <c r="C870" s="48">
        <v>21.05</v>
      </c>
      <c r="D870" s="48">
        <v>19.95</v>
      </c>
      <c r="E870" s="48">
        <v>20.45</v>
      </c>
      <c r="F870" s="48">
        <v>2170491</v>
      </c>
      <c r="G870" s="105">
        <f>IFERROR(VLOOKUP($A870,'HPI Partial'!$A$1:$F$347,2,FALSE),"-")</f>
        <v>20.8</v>
      </c>
      <c r="H870" s="105">
        <f>IFERROR(VLOOKUP($A870,'HPI Partial'!$A$1:$F$347,3,FALSE),"-")</f>
        <v>21.05</v>
      </c>
      <c r="I870" s="105">
        <f>IFERROR(VLOOKUP($A870,'HPI Partial'!$A$1:$F$347,4,FALSE),"-")</f>
        <v>19.95</v>
      </c>
      <c r="J870" s="105">
        <f>IFERROR(VLOOKUP($A870,'HPI Partial'!$A$1:$F$347,5,FALSE),"-")</f>
        <v>20.45</v>
      </c>
      <c r="K870" s="105">
        <f>IFERROR(VLOOKUP($A870,'HPI Partial'!$A$1:$F$347,6,FALSE),"-")</f>
        <v>2170491</v>
      </c>
    </row>
    <row r="871" spans="1:11" ht="15" customHeight="1" x14ac:dyDescent="0.2">
      <c r="A871" s="109">
        <v>43108</v>
      </c>
      <c r="B871" s="48">
        <v>21.55</v>
      </c>
      <c r="C871" s="48">
        <v>21.8</v>
      </c>
      <c r="D871" s="48">
        <v>20.7</v>
      </c>
      <c r="E871" s="48">
        <v>20.8</v>
      </c>
      <c r="F871" s="48">
        <v>1714401</v>
      </c>
      <c r="G871" s="105">
        <f>IFERROR(VLOOKUP($A871,'HPI Partial'!$A$1:$F$347,2,FALSE),"-")</f>
        <v>21.55</v>
      </c>
      <c r="H871" s="105">
        <f>IFERROR(VLOOKUP($A871,'HPI Partial'!$A$1:$F$347,3,FALSE),"-")</f>
        <v>21.8</v>
      </c>
      <c r="I871" s="105">
        <f>IFERROR(VLOOKUP($A871,'HPI Partial'!$A$1:$F$347,4,FALSE),"-")</f>
        <v>20.7</v>
      </c>
      <c r="J871" s="105">
        <f>IFERROR(VLOOKUP($A871,'HPI Partial'!$A$1:$F$347,5,FALSE),"-")</f>
        <v>20.8</v>
      </c>
      <c r="K871" s="105">
        <f>IFERROR(VLOOKUP($A871,'HPI Partial'!$A$1:$F$347,6,FALSE),"-")</f>
        <v>1714401</v>
      </c>
    </row>
    <row r="872" spans="1:11" ht="15" customHeight="1" x14ac:dyDescent="0.2">
      <c r="A872" s="109">
        <v>43105</v>
      </c>
      <c r="B872" s="48">
        <v>22.55</v>
      </c>
      <c r="C872" s="48">
        <v>22.6</v>
      </c>
      <c r="D872" s="48">
        <v>21.75</v>
      </c>
      <c r="E872" s="48">
        <v>21.85</v>
      </c>
      <c r="F872" s="48">
        <v>1081028</v>
      </c>
      <c r="G872" s="105">
        <f>IFERROR(VLOOKUP($A872,'HPI Partial'!$A$1:$F$347,2,FALSE),"-")</f>
        <v>22.55</v>
      </c>
      <c r="H872" s="105">
        <f>IFERROR(VLOOKUP($A872,'HPI Partial'!$A$1:$F$347,3,FALSE),"-")</f>
        <v>22.6</v>
      </c>
      <c r="I872" s="105">
        <f>IFERROR(VLOOKUP($A872,'HPI Partial'!$A$1:$F$347,4,FALSE),"-")</f>
        <v>21.75</v>
      </c>
      <c r="J872" s="105">
        <f>IFERROR(VLOOKUP($A872,'HPI Partial'!$A$1:$F$347,5,FALSE),"-")</f>
        <v>21.85</v>
      </c>
      <c r="K872" s="105">
        <f>IFERROR(VLOOKUP($A872,'HPI Partial'!$A$1:$F$347,6,FALSE),"-")</f>
        <v>1081028</v>
      </c>
    </row>
    <row r="873" spans="1:11" ht="15" customHeight="1" x14ac:dyDescent="0.2">
      <c r="A873" s="109">
        <v>43104</v>
      </c>
      <c r="B873" s="48">
        <v>23.25</v>
      </c>
      <c r="C873" s="48">
        <v>23.25</v>
      </c>
      <c r="D873" s="48">
        <v>22.3</v>
      </c>
      <c r="E873" s="48">
        <v>22.55</v>
      </c>
      <c r="F873" s="48">
        <v>1172120</v>
      </c>
      <c r="G873" s="105">
        <f>IFERROR(VLOOKUP($A873,'HPI Partial'!$A$1:$F$347,2,FALSE),"-")</f>
        <v>23.25</v>
      </c>
      <c r="H873" s="105">
        <f>IFERROR(VLOOKUP($A873,'HPI Partial'!$A$1:$F$347,3,FALSE),"-")</f>
        <v>23.25</v>
      </c>
      <c r="I873" s="105">
        <f>IFERROR(VLOOKUP($A873,'HPI Partial'!$A$1:$F$347,4,FALSE),"-")</f>
        <v>22.3</v>
      </c>
      <c r="J873" s="105">
        <f>IFERROR(VLOOKUP($A873,'HPI Partial'!$A$1:$F$347,5,FALSE),"-")</f>
        <v>22.55</v>
      </c>
      <c r="K873" s="105">
        <f>IFERROR(VLOOKUP($A873,'HPI Partial'!$A$1:$F$347,6,FALSE),"-")</f>
        <v>1172120</v>
      </c>
    </row>
    <row r="874" spans="1:11" ht="15" customHeight="1" x14ac:dyDescent="0.2">
      <c r="A874" s="109">
        <v>43103</v>
      </c>
      <c r="B874" s="48">
        <v>23.25</v>
      </c>
      <c r="C874" s="48">
        <v>23.35</v>
      </c>
      <c r="D874" s="48">
        <v>22.9</v>
      </c>
      <c r="E874" s="48">
        <v>23.05</v>
      </c>
      <c r="F874" s="48">
        <v>554378</v>
      </c>
      <c r="G874" s="105">
        <f>IFERROR(VLOOKUP($A874,'HPI Partial'!$A$1:$F$347,2,FALSE),"-")</f>
        <v>23.25</v>
      </c>
      <c r="H874" s="105">
        <f>IFERROR(VLOOKUP($A874,'HPI Partial'!$A$1:$F$347,3,FALSE),"-")</f>
        <v>23.35</v>
      </c>
      <c r="I874" s="105">
        <f>IFERROR(VLOOKUP($A874,'HPI Partial'!$A$1:$F$347,4,FALSE),"-")</f>
        <v>22.9</v>
      </c>
      <c r="J874" s="105">
        <f>IFERROR(VLOOKUP($A874,'HPI Partial'!$A$1:$F$347,5,FALSE),"-")</f>
        <v>23.05</v>
      </c>
      <c r="K874" s="105">
        <f>IFERROR(VLOOKUP($A874,'HPI Partial'!$A$1:$F$347,6,FALSE),"-")</f>
        <v>554378</v>
      </c>
    </row>
    <row r="875" spans="1:11" ht="15" customHeight="1" x14ac:dyDescent="0.2">
      <c r="A875" s="109">
        <v>43102</v>
      </c>
      <c r="B875" s="48">
        <v>23.25</v>
      </c>
      <c r="C875" s="48">
        <v>23.5</v>
      </c>
      <c r="D875" s="48">
        <v>23.074999999999999</v>
      </c>
      <c r="E875" s="48">
        <v>23.2</v>
      </c>
      <c r="F875" s="48">
        <v>519400</v>
      </c>
      <c r="G875" s="105">
        <f>IFERROR(VLOOKUP($A875,'HPI Partial'!$A$1:$F$347,2,FALSE),"-")</f>
        <v>23.25</v>
      </c>
      <c r="H875" s="105">
        <f>IFERROR(VLOOKUP($A875,'HPI Partial'!$A$1:$F$347,3,FALSE),"-")</f>
        <v>23.5</v>
      </c>
      <c r="I875" s="105">
        <f>IFERROR(VLOOKUP($A875,'HPI Partial'!$A$1:$F$347,4,FALSE),"-")</f>
        <v>23.074999999999999</v>
      </c>
      <c r="J875" s="105">
        <f>IFERROR(VLOOKUP($A875,'HPI Partial'!$A$1:$F$347,5,FALSE),"-")</f>
        <v>23.2</v>
      </c>
      <c r="K875" s="105">
        <f>IFERROR(VLOOKUP($A875,'HPI Partial'!$A$1:$F$347,6,FALSE),"-")</f>
        <v>519400</v>
      </c>
    </row>
    <row r="876" spans="1:11" ht="15" customHeight="1" x14ac:dyDescent="0.2">
      <c r="A876" s="109">
        <v>43098</v>
      </c>
      <c r="B876" s="48">
        <v>23.25</v>
      </c>
      <c r="C876" s="48">
        <v>23.324999999999999</v>
      </c>
      <c r="D876" s="48">
        <v>22.95</v>
      </c>
      <c r="E876" s="48">
        <v>23.15</v>
      </c>
      <c r="F876" s="48">
        <v>735717</v>
      </c>
      <c r="G876" s="105">
        <f>IFERROR(VLOOKUP($A876,'HPI Partial'!$A$1:$F$347,2,FALSE),"-")</f>
        <v>23.25</v>
      </c>
      <c r="H876" s="105">
        <f>IFERROR(VLOOKUP($A876,'HPI Partial'!$A$1:$F$347,3,FALSE),"-")</f>
        <v>23.324999999999999</v>
      </c>
      <c r="I876" s="105">
        <f>IFERROR(VLOOKUP($A876,'HPI Partial'!$A$1:$F$347,4,FALSE),"-")</f>
        <v>22.95</v>
      </c>
      <c r="J876" s="105">
        <f>IFERROR(VLOOKUP($A876,'HPI Partial'!$A$1:$F$347,5,FALSE),"-")</f>
        <v>23.15</v>
      </c>
      <c r="K876" s="105">
        <f>IFERROR(VLOOKUP($A876,'HPI Partial'!$A$1:$F$347,6,FALSE),"-")</f>
        <v>735717</v>
      </c>
    </row>
    <row r="877" spans="1:11" ht="15" customHeight="1" x14ac:dyDescent="0.2">
      <c r="A877" s="109">
        <v>43097</v>
      </c>
      <c r="B877" s="48">
        <v>23.25</v>
      </c>
      <c r="C877" s="48">
        <v>23.4</v>
      </c>
      <c r="D877" s="48">
        <v>23.1</v>
      </c>
      <c r="E877" s="48">
        <v>23.3</v>
      </c>
      <c r="F877" s="48">
        <v>340756</v>
      </c>
      <c r="G877" s="105">
        <f>IFERROR(VLOOKUP($A877,'HPI Partial'!$A$1:$F$347,2,FALSE),"-")</f>
        <v>23.25</v>
      </c>
      <c r="H877" s="105">
        <f>IFERROR(VLOOKUP($A877,'HPI Partial'!$A$1:$F$347,3,FALSE),"-")</f>
        <v>23.4</v>
      </c>
      <c r="I877" s="105">
        <f>IFERROR(VLOOKUP($A877,'HPI Partial'!$A$1:$F$347,4,FALSE),"-")</f>
        <v>23.1</v>
      </c>
      <c r="J877" s="105">
        <f>IFERROR(VLOOKUP($A877,'HPI Partial'!$A$1:$F$347,5,FALSE),"-")</f>
        <v>23.3</v>
      </c>
      <c r="K877" s="105">
        <f>IFERROR(VLOOKUP($A877,'HPI Partial'!$A$1:$F$347,6,FALSE),"-")</f>
        <v>340756</v>
      </c>
    </row>
    <row r="878" spans="1:11" ht="15" customHeight="1" x14ac:dyDescent="0.2">
      <c r="A878" s="109">
        <v>43096</v>
      </c>
      <c r="B878" s="48">
        <v>23.2</v>
      </c>
      <c r="C878" s="48">
        <v>23.55</v>
      </c>
      <c r="D878" s="48">
        <v>23.016999999999999</v>
      </c>
      <c r="E878" s="48">
        <v>23.15</v>
      </c>
      <c r="F878" s="48">
        <v>456410</v>
      </c>
      <c r="G878" s="105">
        <f>IFERROR(VLOOKUP($A878,'HPI Partial'!$A$1:$F$347,2,FALSE),"-")</f>
        <v>23.2</v>
      </c>
      <c r="H878" s="105">
        <f>IFERROR(VLOOKUP($A878,'HPI Partial'!$A$1:$F$347,3,FALSE),"-")</f>
        <v>23.55</v>
      </c>
      <c r="I878" s="105">
        <f>IFERROR(VLOOKUP($A878,'HPI Partial'!$A$1:$F$347,4,FALSE),"-")</f>
        <v>23.016999999999999</v>
      </c>
      <c r="J878" s="105">
        <f>IFERROR(VLOOKUP($A878,'HPI Partial'!$A$1:$F$347,5,FALSE),"-")</f>
        <v>23.15</v>
      </c>
      <c r="K878" s="105">
        <f>IFERROR(VLOOKUP($A878,'HPI Partial'!$A$1:$F$347,6,FALSE),"-")</f>
        <v>456410</v>
      </c>
    </row>
    <row r="879" spans="1:11" ht="15" customHeight="1" x14ac:dyDescent="0.2">
      <c r="A879" s="109">
        <v>43095</v>
      </c>
      <c r="B879" s="48">
        <v>23.75</v>
      </c>
      <c r="C879" s="48">
        <v>23.75</v>
      </c>
      <c r="D879" s="48">
        <v>22.8</v>
      </c>
      <c r="E879" s="48">
        <v>23.1</v>
      </c>
      <c r="F879" s="48">
        <v>885526</v>
      </c>
      <c r="G879" s="105">
        <f>IFERROR(VLOOKUP($A879,'HPI Partial'!$A$1:$F$347,2,FALSE),"-")</f>
        <v>23.75</v>
      </c>
      <c r="H879" s="105">
        <f>IFERROR(VLOOKUP($A879,'HPI Partial'!$A$1:$F$347,3,FALSE),"-")</f>
        <v>23.75</v>
      </c>
      <c r="I879" s="105">
        <f>IFERROR(VLOOKUP($A879,'HPI Partial'!$A$1:$F$347,4,FALSE),"-")</f>
        <v>22.8</v>
      </c>
      <c r="J879" s="105">
        <f>IFERROR(VLOOKUP($A879,'HPI Partial'!$A$1:$F$347,5,FALSE),"-")</f>
        <v>23.1</v>
      </c>
      <c r="K879" s="105">
        <f>IFERROR(VLOOKUP($A879,'HPI Partial'!$A$1:$F$347,6,FALSE),"-")</f>
        <v>885526</v>
      </c>
    </row>
    <row r="880" spans="1:11" ht="15" customHeight="1" x14ac:dyDescent="0.2">
      <c r="A880" s="109">
        <v>43091</v>
      </c>
      <c r="B880" s="48">
        <v>24.7</v>
      </c>
      <c r="C880" s="48">
        <v>25.024999999999999</v>
      </c>
      <c r="D880" s="48">
        <v>23.65</v>
      </c>
      <c r="E880" s="48">
        <v>23.8</v>
      </c>
      <c r="F880" s="48">
        <v>494070</v>
      </c>
      <c r="G880" s="105">
        <f>IFERROR(VLOOKUP($A880,'HPI Partial'!$A$1:$F$347,2,FALSE),"-")</f>
        <v>24.7</v>
      </c>
      <c r="H880" s="105">
        <f>IFERROR(VLOOKUP($A880,'HPI Partial'!$A$1:$F$347,3,FALSE),"-")</f>
        <v>25.024999999999999</v>
      </c>
      <c r="I880" s="105">
        <f>IFERROR(VLOOKUP($A880,'HPI Partial'!$A$1:$F$347,4,FALSE),"-")</f>
        <v>23.65</v>
      </c>
      <c r="J880" s="105">
        <f>IFERROR(VLOOKUP($A880,'HPI Partial'!$A$1:$F$347,5,FALSE),"-")</f>
        <v>23.8</v>
      </c>
      <c r="K880" s="105">
        <f>IFERROR(VLOOKUP($A880,'HPI Partial'!$A$1:$F$347,6,FALSE),"-")</f>
        <v>494070</v>
      </c>
    </row>
    <row r="881" spans="1:11" ht="15" customHeight="1" x14ac:dyDescent="0.2">
      <c r="A881" s="109">
        <v>43090</v>
      </c>
      <c r="B881" s="48">
        <v>24.6</v>
      </c>
      <c r="C881" s="48">
        <v>25.125</v>
      </c>
      <c r="D881" s="48">
        <v>24.5</v>
      </c>
      <c r="E881" s="48">
        <v>24.75</v>
      </c>
      <c r="F881" s="48">
        <v>369032</v>
      </c>
      <c r="G881" s="105">
        <f>IFERROR(VLOOKUP($A881,'HPI Partial'!$A$1:$F$347,2,FALSE),"-")</f>
        <v>24.6</v>
      </c>
      <c r="H881" s="105">
        <f>IFERROR(VLOOKUP($A881,'HPI Partial'!$A$1:$F$347,3,FALSE),"-")</f>
        <v>25.125</v>
      </c>
      <c r="I881" s="105">
        <f>IFERROR(VLOOKUP($A881,'HPI Partial'!$A$1:$F$347,4,FALSE),"-")</f>
        <v>24.5</v>
      </c>
      <c r="J881" s="105">
        <f>IFERROR(VLOOKUP($A881,'HPI Partial'!$A$1:$F$347,5,FALSE),"-")</f>
        <v>24.75</v>
      </c>
      <c r="K881" s="105">
        <f>IFERROR(VLOOKUP($A881,'HPI Partial'!$A$1:$F$347,6,FALSE),"-")</f>
        <v>369032</v>
      </c>
    </row>
    <row r="882" spans="1:11" ht="15" customHeight="1" x14ac:dyDescent="0.2">
      <c r="A882" s="109">
        <v>43089</v>
      </c>
      <c r="B882" s="48">
        <v>24.95</v>
      </c>
      <c r="C882" s="48">
        <v>24.975000000000001</v>
      </c>
      <c r="D882" s="48">
        <v>24.45</v>
      </c>
      <c r="E882" s="48">
        <v>24.6</v>
      </c>
      <c r="F882" s="48">
        <v>725673</v>
      </c>
      <c r="G882" s="105">
        <f>IFERROR(VLOOKUP($A882,'HPI Partial'!$A$1:$F$347,2,FALSE),"-")</f>
        <v>24.95</v>
      </c>
      <c r="H882" s="105">
        <f>IFERROR(VLOOKUP($A882,'HPI Partial'!$A$1:$F$347,3,FALSE),"-")</f>
        <v>24.975000000000001</v>
      </c>
      <c r="I882" s="105">
        <f>IFERROR(VLOOKUP($A882,'HPI Partial'!$A$1:$F$347,4,FALSE),"-")</f>
        <v>24.45</v>
      </c>
      <c r="J882" s="105">
        <f>IFERROR(VLOOKUP($A882,'HPI Partial'!$A$1:$F$347,5,FALSE),"-")</f>
        <v>24.6</v>
      </c>
      <c r="K882" s="105">
        <f>IFERROR(VLOOKUP($A882,'HPI Partial'!$A$1:$F$347,6,FALSE),"-")</f>
        <v>725673</v>
      </c>
    </row>
    <row r="883" spans="1:11" ht="15" customHeight="1" x14ac:dyDescent="0.2">
      <c r="A883" s="109">
        <v>43088</v>
      </c>
      <c r="B883" s="48">
        <v>24.7</v>
      </c>
      <c r="C883" s="48">
        <v>25.175000000000001</v>
      </c>
      <c r="D883" s="48">
        <v>24.5</v>
      </c>
      <c r="E883" s="48">
        <v>24.8</v>
      </c>
      <c r="F883" s="48">
        <v>614482</v>
      </c>
      <c r="G883" s="105">
        <f>IFERROR(VLOOKUP($A883,'HPI Partial'!$A$1:$F$347,2,FALSE),"-")</f>
        <v>24.7</v>
      </c>
      <c r="H883" s="105">
        <f>IFERROR(VLOOKUP($A883,'HPI Partial'!$A$1:$F$347,3,FALSE),"-")</f>
        <v>25.175000000000001</v>
      </c>
      <c r="I883" s="105">
        <f>IFERROR(VLOOKUP($A883,'HPI Partial'!$A$1:$F$347,4,FALSE),"-")</f>
        <v>24.5</v>
      </c>
      <c r="J883" s="105">
        <f>IFERROR(VLOOKUP($A883,'HPI Partial'!$A$1:$F$347,5,FALSE),"-")</f>
        <v>24.8</v>
      </c>
      <c r="K883" s="105">
        <f>IFERROR(VLOOKUP($A883,'HPI Partial'!$A$1:$F$347,6,FALSE),"-")</f>
        <v>614482</v>
      </c>
    </row>
    <row r="884" spans="1:11" ht="15" customHeight="1" x14ac:dyDescent="0.2">
      <c r="A884" s="109">
        <v>43087</v>
      </c>
      <c r="B884" s="48">
        <v>25.25</v>
      </c>
      <c r="C884" s="48">
        <v>25.3</v>
      </c>
      <c r="D884" s="48">
        <v>24.35</v>
      </c>
      <c r="E884" s="48">
        <v>24.65</v>
      </c>
      <c r="F884" s="48">
        <v>1051291</v>
      </c>
      <c r="G884" s="105">
        <f>IFERROR(VLOOKUP($A884,'HPI Partial'!$A$1:$F$347,2,FALSE),"-")</f>
        <v>25.25</v>
      </c>
      <c r="H884" s="105">
        <f>IFERROR(VLOOKUP($A884,'HPI Partial'!$A$1:$F$347,3,FALSE),"-")</f>
        <v>25.3</v>
      </c>
      <c r="I884" s="105">
        <f>IFERROR(VLOOKUP($A884,'HPI Partial'!$A$1:$F$347,4,FALSE),"-")</f>
        <v>24.35</v>
      </c>
      <c r="J884" s="105">
        <f>IFERROR(VLOOKUP($A884,'HPI Partial'!$A$1:$F$347,5,FALSE),"-")</f>
        <v>24.65</v>
      </c>
      <c r="K884" s="105">
        <f>IFERROR(VLOOKUP($A884,'HPI Partial'!$A$1:$F$347,6,FALSE),"-")</f>
        <v>1051291</v>
      </c>
    </row>
    <row r="885" spans="1:11" ht="15" customHeight="1" x14ac:dyDescent="0.2">
      <c r="A885" s="109">
        <v>43084</v>
      </c>
      <c r="B885" s="48">
        <v>25</v>
      </c>
      <c r="C885" s="48">
        <v>25.774999999999999</v>
      </c>
      <c r="D885" s="48">
        <v>24.9</v>
      </c>
      <c r="E885" s="48">
        <v>25</v>
      </c>
      <c r="F885" s="48">
        <v>1189258</v>
      </c>
      <c r="G885" s="105">
        <f>IFERROR(VLOOKUP($A885,'HPI Partial'!$A$1:$F$347,2,FALSE),"-")</f>
        <v>25</v>
      </c>
      <c r="H885" s="105">
        <f>IFERROR(VLOOKUP($A885,'HPI Partial'!$A$1:$F$347,3,FALSE),"-")</f>
        <v>25.774999999999999</v>
      </c>
      <c r="I885" s="105">
        <f>IFERROR(VLOOKUP($A885,'HPI Partial'!$A$1:$F$347,4,FALSE),"-")</f>
        <v>24.9</v>
      </c>
      <c r="J885" s="105">
        <f>IFERROR(VLOOKUP($A885,'HPI Partial'!$A$1:$F$347,5,FALSE),"-")</f>
        <v>25</v>
      </c>
      <c r="K885" s="105">
        <f>IFERROR(VLOOKUP($A885,'HPI Partial'!$A$1:$F$347,6,FALSE),"-")</f>
        <v>1189258</v>
      </c>
    </row>
    <row r="886" spans="1:11" ht="15" customHeight="1" x14ac:dyDescent="0.2">
      <c r="A886" s="109">
        <v>43083</v>
      </c>
      <c r="B886" s="48">
        <v>24.6</v>
      </c>
      <c r="C886" s="48">
        <v>24.9</v>
      </c>
      <c r="D886" s="48">
        <v>24.4</v>
      </c>
      <c r="E886" s="48">
        <v>24.7</v>
      </c>
      <c r="F886" s="48">
        <v>544506</v>
      </c>
      <c r="G886" s="105">
        <f>IFERROR(VLOOKUP($A886,'HPI Partial'!$A$1:$F$347,2,FALSE),"-")</f>
        <v>24.6</v>
      </c>
      <c r="H886" s="105">
        <f>IFERROR(VLOOKUP($A886,'HPI Partial'!$A$1:$F$347,3,FALSE),"-")</f>
        <v>24.9</v>
      </c>
      <c r="I886" s="105">
        <f>IFERROR(VLOOKUP($A886,'HPI Partial'!$A$1:$F$347,4,FALSE),"-")</f>
        <v>24.4</v>
      </c>
      <c r="J886" s="105">
        <f>IFERROR(VLOOKUP($A886,'HPI Partial'!$A$1:$F$347,5,FALSE),"-")</f>
        <v>24.7</v>
      </c>
      <c r="K886" s="105">
        <f>IFERROR(VLOOKUP($A886,'HPI Partial'!$A$1:$F$347,6,FALSE),"-")</f>
        <v>544506</v>
      </c>
    </row>
    <row r="887" spans="1:11" ht="15" customHeight="1" x14ac:dyDescent="0.2">
      <c r="A887" s="109">
        <v>43082</v>
      </c>
      <c r="B887" s="48">
        <v>25.3</v>
      </c>
      <c r="C887" s="48">
        <v>25.445</v>
      </c>
      <c r="D887" s="48">
        <v>24.35</v>
      </c>
      <c r="E887" s="48">
        <v>24.35</v>
      </c>
      <c r="F887" s="48">
        <v>419546</v>
      </c>
      <c r="G887" s="105">
        <f>IFERROR(VLOOKUP($A887,'HPI Partial'!$A$1:$F$347,2,FALSE),"-")</f>
        <v>25.3</v>
      </c>
      <c r="H887" s="105">
        <f>IFERROR(VLOOKUP($A887,'HPI Partial'!$A$1:$F$347,3,FALSE),"-")</f>
        <v>25.445</v>
      </c>
      <c r="I887" s="105">
        <f>IFERROR(VLOOKUP($A887,'HPI Partial'!$A$1:$F$347,4,FALSE),"-")</f>
        <v>24.35</v>
      </c>
      <c r="J887" s="105">
        <f>IFERROR(VLOOKUP($A887,'HPI Partial'!$A$1:$F$347,5,FALSE),"-")</f>
        <v>24.35</v>
      </c>
      <c r="K887" s="105">
        <f>IFERROR(VLOOKUP($A887,'HPI Partial'!$A$1:$F$347,6,FALSE),"-")</f>
        <v>419546</v>
      </c>
    </row>
    <row r="888" spans="1:11" ht="15" customHeight="1" x14ac:dyDescent="0.2">
      <c r="A888" s="109">
        <v>43081</v>
      </c>
      <c r="B888" s="48">
        <v>25.2</v>
      </c>
      <c r="C888" s="48">
        <v>25.95</v>
      </c>
      <c r="D888" s="48">
        <v>25.1</v>
      </c>
      <c r="E888" s="48">
        <v>25.2</v>
      </c>
      <c r="F888" s="48">
        <v>919975</v>
      </c>
      <c r="G888" s="105">
        <f>IFERROR(VLOOKUP($A888,'HPI Partial'!$A$1:$F$347,2,FALSE),"-")</f>
        <v>25.2</v>
      </c>
      <c r="H888" s="105">
        <f>IFERROR(VLOOKUP($A888,'HPI Partial'!$A$1:$F$347,3,FALSE),"-")</f>
        <v>25.95</v>
      </c>
      <c r="I888" s="105">
        <f>IFERROR(VLOOKUP($A888,'HPI Partial'!$A$1:$F$347,4,FALSE),"-")</f>
        <v>25.1</v>
      </c>
      <c r="J888" s="105">
        <f>IFERROR(VLOOKUP($A888,'HPI Partial'!$A$1:$F$347,5,FALSE),"-")</f>
        <v>25.2</v>
      </c>
      <c r="K888" s="105">
        <f>IFERROR(VLOOKUP($A888,'HPI Partial'!$A$1:$F$347,6,FALSE),"-")</f>
        <v>919975</v>
      </c>
    </row>
    <row r="889" spans="1:11" ht="15" customHeight="1" x14ac:dyDescent="0.2">
      <c r="A889" s="109">
        <v>43080</v>
      </c>
      <c r="B889" s="48">
        <v>23.7</v>
      </c>
      <c r="C889" s="48">
        <v>25</v>
      </c>
      <c r="D889" s="48">
        <v>23.6995</v>
      </c>
      <c r="E889" s="48">
        <v>24.9</v>
      </c>
      <c r="F889" s="48">
        <v>758156</v>
      </c>
      <c r="G889" s="105">
        <f>IFERROR(VLOOKUP($A889,'HPI Partial'!$A$1:$F$347,2,FALSE),"-")</f>
        <v>23.7</v>
      </c>
      <c r="H889" s="105">
        <f>IFERROR(VLOOKUP($A889,'HPI Partial'!$A$1:$F$347,3,FALSE),"-")</f>
        <v>25</v>
      </c>
      <c r="I889" s="105">
        <f>IFERROR(VLOOKUP($A889,'HPI Partial'!$A$1:$F$347,4,FALSE),"-")</f>
        <v>23.6995</v>
      </c>
      <c r="J889" s="105">
        <f>IFERROR(VLOOKUP($A889,'HPI Partial'!$A$1:$F$347,5,FALSE),"-")</f>
        <v>24.9</v>
      </c>
      <c r="K889" s="105">
        <f>IFERROR(VLOOKUP($A889,'HPI Partial'!$A$1:$F$347,6,FALSE),"-")</f>
        <v>758156</v>
      </c>
    </row>
    <row r="890" spans="1:11" ht="15" customHeight="1" x14ac:dyDescent="0.2">
      <c r="A890" s="109">
        <v>43077</v>
      </c>
      <c r="B890" s="48">
        <v>23.8</v>
      </c>
      <c r="C890" s="48">
        <v>23.95</v>
      </c>
      <c r="D890" s="48">
        <v>23.45</v>
      </c>
      <c r="E890" s="48">
        <v>23.75</v>
      </c>
      <c r="F890" s="48">
        <v>516512</v>
      </c>
      <c r="G890" s="105">
        <f>IFERROR(VLOOKUP($A890,'HPI Partial'!$A$1:$F$347,2,FALSE),"-")</f>
        <v>23.8</v>
      </c>
      <c r="H890" s="105">
        <f>IFERROR(VLOOKUP($A890,'HPI Partial'!$A$1:$F$347,3,FALSE),"-")</f>
        <v>23.95</v>
      </c>
      <c r="I890" s="105">
        <f>IFERROR(VLOOKUP($A890,'HPI Partial'!$A$1:$F$347,4,FALSE),"-")</f>
        <v>23.45</v>
      </c>
      <c r="J890" s="105">
        <f>IFERROR(VLOOKUP($A890,'HPI Partial'!$A$1:$F$347,5,FALSE),"-")</f>
        <v>23.75</v>
      </c>
      <c r="K890" s="105">
        <f>IFERROR(VLOOKUP($A890,'HPI Partial'!$A$1:$F$347,6,FALSE),"-")</f>
        <v>516512</v>
      </c>
    </row>
    <row r="891" spans="1:11" ht="15" customHeight="1" x14ac:dyDescent="0.2">
      <c r="A891" s="109">
        <v>43076</v>
      </c>
      <c r="B891" s="48">
        <v>24</v>
      </c>
      <c r="C891" s="48">
        <v>24.1</v>
      </c>
      <c r="D891" s="48">
        <v>23.4</v>
      </c>
      <c r="E891" s="48">
        <v>23.75</v>
      </c>
      <c r="F891" s="48">
        <v>865338</v>
      </c>
      <c r="G891" s="105">
        <f>IFERROR(VLOOKUP($A891,'HPI Partial'!$A$1:$F$347,2,FALSE),"-")</f>
        <v>24</v>
      </c>
      <c r="H891" s="105">
        <f>IFERROR(VLOOKUP($A891,'HPI Partial'!$A$1:$F$347,3,FALSE),"-")</f>
        <v>24.1</v>
      </c>
      <c r="I891" s="105">
        <f>IFERROR(VLOOKUP($A891,'HPI Partial'!$A$1:$F$347,4,FALSE),"-")</f>
        <v>23.4</v>
      </c>
      <c r="J891" s="105">
        <f>IFERROR(VLOOKUP($A891,'HPI Partial'!$A$1:$F$347,5,FALSE),"-")</f>
        <v>23.75</v>
      </c>
      <c r="K891" s="105">
        <f>IFERROR(VLOOKUP($A891,'HPI Partial'!$A$1:$F$347,6,FALSE),"-")</f>
        <v>865338</v>
      </c>
    </row>
    <row r="892" spans="1:11" ht="15" customHeight="1" x14ac:dyDescent="0.2">
      <c r="A892" s="109">
        <v>43075</v>
      </c>
      <c r="B892" s="48">
        <v>24.25</v>
      </c>
      <c r="C892" s="48">
        <v>24.65</v>
      </c>
      <c r="D892" s="48">
        <v>23.85</v>
      </c>
      <c r="E892" s="48">
        <v>23.9</v>
      </c>
      <c r="F892" s="48">
        <v>722955</v>
      </c>
      <c r="G892" s="105">
        <f>IFERROR(VLOOKUP($A892,'HPI Partial'!$A$1:$F$347,2,FALSE),"-")</f>
        <v>24.25</v>
      </c>
      <c r="H892" s="105">
        <f>IFERROR(VLOOKUP($A892,'HPI Partial'!$A$1:$F$347,3,FALSE),"-")</f>
        <v>24.65</v>
      </c>
      <c r="I892" s="105">
        <f>IFERROR(VLOOKUP($A892,'HPI Partial'!$A$1:$F$347,4,FALSE),"-")</f>
        <v>23.85</v>
      </c>
      <c r="J892" s="105">
        <f>IFERROR(VLOOKUP($A892,'HPI Partial'!$A$1:$F$347,5,FALSE),"-")</f>
        <v>23.9</v>
      </c>
      <c r="K892" s="105">
        <f>IFERROR(VLOOKUP($A892,'HPI Partial'!$A$1:$F$347,6,FALSE),"-")</f>
        <v>722955</v>
      </c>
    </row>
    <row r="893" spans="1:11" ht="15" customHeight="1" x14ac:dyDescent="0.2">
      <c r="A893" s="109">
        <v>43074</v>
      </c>
      <c r="B893" s="48">
        <v>24.75</v>
      </c>
      <c r="C893" s="48">
        <v>25</v>
      </c>
      <c r="D893" s="48">
        <v>24.2</v>
      </c>
      <c r="E893" s="48">
        <v>24.25</v>
      </c>
      <c r="F893" s="48">
        <v>444874</v>
      </c>
      <c r="G893" s="105">
        <f>IFERROR(VLOOKUP($A893,'HPI Partial'!$A$1:$F$347,2,FALSE),"-")</f>
        <v>24.75</v>
      </c>
      <c r="H893" s="105">
        <f>IFERROR(VLOOKUP($A893,'HPI Partial'!$A$1:$F$347,3,FALSE),"-")</f>
        <v>25</v>
      </c>
      <c r="I893" s="105">
        <f>IFERROR(VLOOKUP($A893,'HPI Partial'!$A$1:$F$347,4,FALSE),"-")</f>
        <v>24.2</v>
      </c>
      <c r="J893" s="105">
        <f>IFERROR(VLOOKUP($A893,'HPI Partial'!$A$1:$F$347,5,FALSE),"-")</f>
        <v>24.25</v>
      </c>
      <c r="K893" s="105">
        <f>IFERROR(VLOOKUP($A893,'HPI Partial'!$A$1:$F$347,6,FALSE),"-")</f>
        <v>444874</v>
      </c>
    </row>
    <row r="894" spans="1:11" ht="15" customHeight="1" x14ac:dyDescent="0.2">
      <c r="A894" s="109">
        <v>43073</v>
      </c>
      <c r="B894" s="48">
        <v>24.65</v>
      </c>
      <c r="C894" s="48">
        <v>24.85</v>
      </c>
      <c r="D894" s="48">
        <v>23.75</v>
      </c>
      <c r="E894" s="48">
        <v>24.55</v>
      </c>
      <c r="F894" s="48">
        <v>753391</v>
      </c>
      <c r="G894" s="105">
        <f>IFERROR(VLOOKUP($A894,'HPI Partial'!$A$1:$F$347,2,FALSE),"-")</f>
        <v>24.65</v>
      </c>
      <c r="H894" s="105">
        <f>IFERROR(VLOOKUP($A894,'HPI Partial'!$A$1:$F$347,3,FALSE),"-")</f>
        <v>24.85</v>
      </c>
      <c r="I894" s="105">
        <f>IFERROR(VLOOKUP($A894,'HPI Partial'!$A$1:$F$347,4,FALSE),"-")</f>
        <v>23.75</v>
      </c>
      <c r="J894" s="105">
        <f>IFERROR(VLOOKUP($A894,'HPI Partial'!$A$1:$F$347,5,FALSE),"-")</f>
        <v>24.55</v>
      </c>
      <c r="K894" s="105">
        <f>IFERROR(VLOOKUP($A894,'HPI Partial'!$A$1:$F$347,6,FALSE),"-")</f>
        <v>753391</v>
      </c>
    </row>
    <row r="895" spans="1:11" ht="15" customHeight="1" x14ac:dyDescent="0.2">
      <c r="A895" s="109">
        <v>43070</v>
      </c>
      <c r="B895" s="48">
        <v>25.2</v>
      </c>
      <c r="C895" s="48">
        <v>25.2</v>
      </c>
      <c r="D895" s="48">
        <v>23.6</v>
      </c>
      <c r="E895" s="48">
        <v>24.55</v>
      </c>
      <c r="F895" s="48">
        <v>1167732</v>
      </c>
      <c r="G895" s="105">
        <f>IFERROR(VLOOKUP($A895,'HPI Partial'!$A$1:$F$347,2,FALSE),"-")</f>
        <v>25.2</v>
      </c>
      <c r="H895" s="105">
        <f>IFERROR(VLOOKUP($A895,'HPI Partial'!$A$1:$F$347,3,FALSE),"-")</f>
        <v>25.2</v>
      </c>
      <c r="I895" s="105">
        <f>IFERROR(VLOOKUP($A895,'HPI Partial'!$A$1:$F$347,4,FALSE),"-")</f>
        <v>23.6</v>
      </c>
      <c r="J895" s="105">
        <f>IFERROR(VLOOKUP($A895,'HPI Partial'!$A$1:$F$347,5,FALSE),"-")</f>
        <v>24.55</v>
      </c>
      <c r="K895" s="105">
        <f>IFERROR(VLOOKUP($A895,'HPI Partial'!$A$1:$F$347,6,FALSE),"-")</f>
        <v>1167732</v>
      </c>
    </row>
    <row r="896" spans="1:11" ht="15" customHeight="1" x14ac:dyDescent="0.2">
      <c r="A896" s="109">
        <v>43069</v>
      </c>
      <c r="B896" s="48">
        <v>26.05</v>
      </c>
      <c r="C896" s="48">
        <v>26.125</v>
      </c>
      <c r="D896" s="48">
        <v>25.2</v>
      </c>
      <c r="E896" s="48">
        <v>25.4</v>
      </c>
      <c r="F896" s="48">
        <v>720438</v>
      </c>
      <c r="G896" s="105">
        <f>IFERROR(VLOOKUP($A896,'HPI Partial'!$A$1:$F$347,2,FALSE),"-")</f>
        <v>26.05</v>
      </c>
      <c r="H896" s="105">
        <f>IFERROR(VLOOKUP($A896,'HPI Partial'!$A$1:$F$347,3,FALSE),"-")</f>
        <v>26.125</v>
      </c>
      <c r="I896" s="105">
        <f>IFERROR(VLOOKUP($A896,'HPI Partial'!$A$1:$F$347,4,FALSE),"-")</f>
        <v>25.2</v>
      </c>
      <c r="J896" s="105">
        <f>IFERROR(VLOOKUP($A896,'HPI Partial'!$A$1:$F$347,5,FALSE),"-")</f>
        <v>25.4</v>
      </c>
      <c r="K896" s="105">
        <f>IFERROR(VLOOKUP($A896,'HPI Partial'!$A$1:$F$347,6,FALSE),"-")</f>
        <v>720438</v>
      </c>
    </row>
    <row r="897" spans="1:11" ht="15" customHeight="1" x14ac:dyDescent="0.2">
      <c r="A897" s="109">
        <v>43068</v>
      </c>
      <c r="B897" s="48">
        <v>26.2</v>
      </c>
      <c r="C897" s="48">
        <v>26.55</v>
      </c>
      <c r="D897" s="48">
        <v>25.65</v>
      </c>
      <c r="E897" s="48">
        <v>26.05</v>
      </c>
      <c r="F897" s="48">
        <v>1204344</v>
      </c>
      <c r="G897" s="105">
        <f>IFERROR(VLOOKUP($A897,'HPI Partial'!$A$1:$F$347,2,FALSE),"-")</f>
        <v>26.2</v>
      </c>
      <c r="H897" s="105">
        <f>IFERROR(VLOOKUP($A897,'HPI Partial'!$A$1:$F$347,3,FALSE),"-")</f>
        <v>26.55</v>
      </c>
      <c r="I897" s="105">
        <f>IFERROR(VLOOKUP($A897,'HPI Partial'!$A$1:$F$347,4,FALSE),"-")</f>
        <v>25.65</v>
      </c>
      <c r="J897" s="105">
        <f>IFERROR(VLOOKUP($A897,'HPI Partial'!$A$1:$F$347,5,FALSE),"-")</f>
        <v>26.05</v>
      </c>
      <c r="K897" s="105">
        <f>IFERROR(VLOOKUP($A897,'HPI Partial'!$A$1:$F$347,6,FALSE),"-")</f>
        <v>1204344</v>
      </c>
    </row>
    <row r="898" spans="1:11" ht="15" customHeight="1" x14ac:dyDescent="0.2">
      <c r="A898" s="109">
        <v>43067</v>
      </c>
      <c r="B898" s="48">
        <v>24.95</v>
      </c>
      <c r="C898" s="48">
        <v>26.7</v>
      </c>
      <c r="D898" s="48">
        <v>24.8</v>
      </c>
      <c r="E898" s="48">
        <v>26.4</v>
      </c>
      <c r="F898" s="48">
        <v>1478276</v>
      </c>
      <c r="G898" s="105">
        <f>IFERROR(VLOOKUP($A898,'HPI Partial'!$A$1:$F$347,2,FALSE),"-")</f>
        <v>24.95</v>
      </c>
      <c r="H898" s="105">
        <f>IFERROR(VLOOKUP($A898,'HPI Partial'!$A$1:$F$347,3,FALSE),"-")</f>
        <v>26.7</v>
      </c>
      <c r="I898" s="105">
        <f>IFERROR(VLOOKUP($A898,'HPI Partial'!$A$1:$F$347,4,FALSE),"-")</f>
        <v>24.8</v>
      </c>
      <c r="J898" s="105">
        <f>IFERROR(VLOOKUP($A898,'HPI Partial'!$A$1:$F$347,5,FALSE),"-")</f>
        <v>26.4</v>
      </c>
      <c r="K898" s="105">
        <f>IFERROR(VLOOKUP($A898,'HPI Partial'!$A$1:$F$347,6,FALSE),"-")</f>
        <v>1478276</v>
      </c>
    </row>
    <row r="899" spans="1:11" ht="15" customHeight="1" x14ac:dyDescent="0.2">
      <c r="A899" s="109">
        <v>43066</v>
      </c>
      <c r="B899" s="48">
        <v>24.95</v>
      </c>
      <c r="C899" s="48">
        <v>25.3</v>
      </c>
      <c r="D899" s="48">
        <v>24.754999999999999</v>
      </c>
      <c r="E899" s="48">
        <v>25</v>
      </c>
      <c r="F899" s="48">
        <v>582263</v>
      </c>
      <c r="G899" s="105">
        <f>IFERROR(VLOOKUP($A899,'HPI Partial'!$A$1:$F$347,2,FALSE),"-")</f>
        <v>24.95</v>
      </c>
      <c r="H899" s="105">
        <f>IFERROR(VLOOKUP($A899,'HPI Partial'!$A$1:$F$347,3,FALSE),"-")</f>
        <v>25.3</v>
      </c>
      <c r="I899" s="105">
        <f>IFERROR(VLOOKUP($A899,'HPI Partial'!$A$1:$F$347,4,FALSE),"-")</f>
        <v>24.754999999999999</v>
      </c>
      <c r="J899" s="105">
        <f>IFERROR(VLOOKUP($A899,'HPI Partial'!$A$1:$F$347,5,FALSE),"-")</f>
        <v>25</v>
      </c>
      <c r="K899" s="105">
        <f>IFERROR(VLOOKUP($A899,'HPI Partial'!$A$1:$F$347,6,FALSE),"-")</f>
        <v>582263</v>
      </c>
    </row>
    <row r="900" spans="1:11" ht="15" customHeight="1" x14ac:dyDescent="0.2">
      <c r="A900" s="109">
        <v>43063</v>
      </c>
      <c r="B900" s="48">
        <v>24.75</v>
      </c>
      <c r="C900" s="48">
        <v>24.85</v>
      </c>
      <c r="D900" s="48">
        <v>24.55</v>
      </c>
      <c r="E900" s="48">
        <v>24.75</v>
      </c>
      <c r="F900" s="48">
        <v>218011</v>
      </c>
      <c r="G900" s="105">
        <f>IFERROR(VLOOKUP($A900,'HPI Partial'!$A$1:$F$347,2,FALSE),"-")</f>
        <v>24.75</v>
      </c>
      <c r="H900" s="105">
        <f>IFERROR(VLOOKUP($A900,'HPI Partial'!$A$1:$F$347,3,FALSE),"-")</f>
        <v>24.85</v>
      </c>
      <c r="I900" s="105">
        <f>IFERROR(VLOOKUP($A900,'HPI Partial'!$A$1:$F$347,4,FALSE),"-")</f>
        <v>24.55</v>
      </c>
      <c r="J900" s="105">
        <f>IFERROR(VLOOKUP($A900,'HPI Partial'!$A$1:$F$347,5,FALSE),"-")</f>
        <v>24.75</v>
      </c>
      <c r="K900" s="105">
        <f>IFERROR(VLOOKUP($A900,'HPI Partial'!$A$1:$F$347,6,FALSE),"-")</f>
        <v>218011</v>
      </c>
    </row>
    <row r="901" spans="1:11" ht="15" customHeight="1" x14ac:dyDescent="0.2">
      <c r="A901" s="109">
        <v>43061</v>
      </c>
      <c r="B901" s="48">
        <v>24.9</v>
      </c>
      <c r="C901" s="48">
        <v>24.95</v>
      </c>
      <c r="D901" s="48">
        <v>24.6</v>
      </c>
      <c r="E901" s="48">
        <v>24.65</v>
      </c>
      <c r="F901" s="48">
        <v>380274</v>
      </c>
      <c r="G901" s="105">
        <f>IFERROR(VLOOKUP($A901,'HPI Partial'!$A$1:$F$347,2,FALSE),"-")</f>
        <v>24.9</v>
      </c>
      <c r="H901" s="105">
        <f>IFERROR(VLOOKUP($A901,'HPI Partial'!$A$1:$F$347,3,FALSE),"-")</f>
        <v>24.95</v>
      </c>
      <c r="I901" s="105">
        <f>IFERROR(VLOOKUP($A901,'HPI Partial'!$A$1:$F$347,4,FALSE),"-")</f>
        <v>24.6</v>
      </c>
      <c r="J901" s="105">
        <f>IFERROR(VLOOKUP($A901,'HPI Partial'!$A$1:$F$347,5,FALSE),"-")</f>
        <v>24.65</v>
      </c>
      <c r="K901" s="105">
        <f>IFERROR(VLOOKUP($A901,'HPI Partial'!$A$1:$F$347,6,FALSE),"-")</f>
        <v>380274</v>
      </c>
    </row>
    <row r="902" spans="1:11" ht="15" customHeight="1" x14ac:dyDescent="0.2">
      <c r="A902" s="109">
        <v>43060</v>
      </c>
      <c r="B902" s="48">
        <v>24.8</v>
      </c>
      <c r="C902" s="48">
        <v>25</v>
      </c>
      <c r="D902" s="48">
        <v>24.55</v>
      </c>
      <c r="E902" s="48">
        <v>24.95</v>
      </c>
      <c r="F902" s="48">
        <v>396359</v>
      </c>
      <c r="G902" s="105">
        <f>IFERROR(VLOOKUP($A902,'HPI Partial'!$A$1:$F$347,2,FALSE),"-")</f>
        <v>24.8</v>
      </c>
      <c r="H902" s="105">
        <f>IFERROR(VLOOKUP($A902,'HPI Partial'!$A$1:$F$347,3,FALSE),"-")</f>
        <v>25</v>
      </c>
      <c r="I902" s="105">
        <f>IFERROR(VLOOKUP($A902,'HPI Partial'!$A$1:$F$347,4,FALSE),"-")</f>
        <v>24.55</v>
      </c>
      <c r="J902" s="105">
        <f>IFERROR(VLOOKUP($A902,'HPI Partial'!$A$1:$F$347,5,FALSE),"-")</f>
        <v>24.95</v>
      </c>
      <c r="K902" s="105">
        <f>IFERROR(VLOOKUP($A902,'HPI Partial'!$A$1:$F$347,6,FALSE),"-")</f>
        <v>396359</v>
      </c>
    </row>
    <row r="903" spans="1:11" ht="15" customHeight="1" x14ac:dyDescent="0.2">
      <c r="A903" s="109">
        <v>43059</v>
      </c>
      <c r="B903" s="48">
        <v>24.55</v>
      </c>
      <c r="C903" s="48">
        <v>24.6</v>
      </c>
      <c r="D903" s="48">
        <v>23.7</v>
      </c>
      <c r="E903" s="48">
        <v>24.55</v>
      </c>
      <c r="F903" s="48">
        <v>1204700</v>
      </c>
      <c r="G903" s="105">
        <f>IFERROR(VLOOKUP($A903,'HPI Partial'!$A$1:$F$347,2,FALSE),"-")</f>
        <v>24.55</v>
      </c>
      <c r="H903" s="105">
        <f>IFERROR(VLOOKUP($A903,'HPI Partial'!$A$1:$F$347,3,FALSE),"-")</f>
        <v>24.6</v>
      </c>
      <c r="I903" s="105">
        <f>IFERROR(VLOOKUP($A903,'HPI Partial'!$A$1:$F$347,4,FALSE),"-")</f>
        <v>23.7</v>
      </c>
      <c r="J903" s="105">
        <f>IFERROR(VLOOKUP($A903,'HPI Partial'!$A$1:$F$347,5,FALSE),"-")</f>
        <v>24.55</v>
      </c>
      <c r="K903" s="105">
        <f>IFERROR(VLOOKUP($A903,'HPI Partial'!$A$1:$F$347,6,FALSE),"-")</f>
        <v>1204700</v>
      </c>
    </row>
    <row r="904" spans="1:11" ht="15" customHeight="1" x14ac:dyDescent="0.2">
      <c r="A904" s="109">
        <v>43056</v>
      </c>
      <c r="B904" s="48">
        <v>24.5</v>
      </c>
      <c r="C904" s="48">
        <v>24.95</v>
      </c>
      <c r="D904" s="48">
        <v>24.1</v>
      </c>
      <c r="E904" s="48">
        <v>24.7</v>
      </c>
      <c r="F904" s="48">
        <v>531151</v>
      </c>
      <c r="G904" s="105">
        <f>IFERROR(VLOOKUP($A904,'HPI Partial'!$A$1:$F$347,2,FALSE),"-")</f>
        <v>24.5</v>
      </c>
      <c r="H904" s="105">
        <f>IFERROR(VLOOKUP($A904,'HPI Partial'!$A$1:$F$347,3,FALSE),"-")</f>
        <v>24.95</v>
      </c>
      <c r="I904" s="105">
        <f>IFERROR(VLOOKUP($A904,'HPI Partial'!$A$1:$F$347,4,FALSE),"-")</f>
        <v>24.1</v>
      </c>
      <c r="J904" s="105">
        <f>IFERROR(VLOOKUP($A904,'HPI Partial'!$A$1:$F$347,5,FALSE),"-")</f>
        <v>24.7</v>
      </c>
      <c r="K904" s="105">
        <f>IFERROR(VLOOKUP($A904,'HPI Partial'!$A$1:$F$347,6,FALSE),"-")</f>
        <v>531151</v>
      </c>
    </row>
    <row r="905" spans="1:11" ht="15" customHeight="1" x14ac:dyDescent="0.2">
      <c r="A905" s="109">
        <v>43055</v>
      </c>
      <c r="B905" s="48">
        <v>24.3</v>
      </c>
      <c r="C905" s="48">
        <v>24.9</v>
      </c>
      <c r="D905" s="48">
        <v>23.9</v>
      </c>
      <c r="E905" s="48">
        <v>24.5</v>
      </c>
      <c r="F905" s="48">
        <v>900762</v>
      </c>
      <c r="G905" s="105">
        <f>IFERROR(VLOOKUP($A905,'HPI Partial'!$A$1:$F$347,2,FALSE),"-")</f>
        <v>24.3</v>
      </c>
      <c r="H905" s="105">
        <f>IFERROR(VLOOKUP($A905,'HPI Partial'!$A$1:$F$347,3,FALSE),"-")</f>
        <v>24.9</v>
      </c>
      <c r="I905" s="105">
        <f>IFERROR(VLOOKUP($A905,'HPI Partial'!$A$1:$F$347,4,FALSE),"-")</f>
        <v>23.9</v>
      </c>
      <c r="J905" s="105">
        <f>IFERROR(VLOOKUP($A905,'HPI Partial'!$A$1:$F$347,5,FALSE),"-")</f>
        <v>24.5</v>
      </c>
      <c r="K905" s="105">
        <f>IFERROR(VLOOKUP($A905,'HPI Partial'!$A$1:$F$347,6,FALSE),"-")</f>
        <v>900762</v>
      </c>
    </row>
    <row r="906" spans="1:11" ht="15" customHeight="1" x14ac:dyDescent="0.2">
      <c r="A906" s="109">
        <v>43054</v>
      </c>
      <c r="B906" s="48">
        <v>23.65</v>
      </c>
      <c r="C906" s="48">
        <v>24.2</v>
      </c>
      <c r="D906" s="48">
        <v>23.45</v>
      </c>
      <c r="E906" s="48">
        <v>24.1</v>
      </c>
      <c r="F906" s="48">
        <v>533287</v>
      </c>
      <c r="G906" s="105">
        <f>IFERROR(VLOOKUP($A906,'HPI Partial'!$A$1:$F$347,2,FALSE),"-")</f>
        <v>23.65</v>
      </c>
      <c r="H906" s="105">
        <f>IFERROR(VLOOKUP($A906,'HPI Partial'!$A$1:$F$347,3,FALSE),"-")</f>
        <v>24.2</v>
      </c>
      <c r="I906" s="105">
        <f>IFERROR(VLOOKUP($A906,'HPI Partial'!$A$1:$F$347,4,FALSE),"-")</f>
        <v>23.45</v>
      </c>
      <c r="J906" s="105">
        <f>IFERROR(VLOOKUP($A906,'HPI Partial'!$A$1:$F$347,5,FALSE),"-")</f>
        <v>24.1</v>
      </c>
      <c r="K906" s="105">
        <f>IFERROR(VLOOKUP($A906,'HPI Partial'!$A$1:$F$347,6,FALSE),"-")</f>
        <v>533287</v>
      </c>
    </row>
    <row r="907" spans="1:11" ht="15" customHeight="1" x14ac:dyDescent="0.2">
      <c r="A907" s="109">
        <v>43053</v>
      </c>
      <c r="B907" s="48">
        <v>23.1</v>
      </c>
      <c r="C907" s="48">
        <v>24</v>
      </c>
      <c r="D907" s="48">
        <v>23.1</v>
      </c>
      <c r="E907" s="48">
        <v>23.85</v>
      </c>
      <c r="F907" s="48">
        <v>486184</v>
      </c>
      <c r="G907" s="105">
        <f>IFERROR(VLOOKUP($A907,'HPI Partial'!$A$1:$F$347,2,FALSE),"-")</f>
        <v>23.1</v>
      </c>
      <c r="H907" s="105">
        <f>IFERROR(VLOOKUP($A907,'HPI Partial'!$A$1:$F$347,3,FALSE),"-")</f>
        <v>24</v>
      </c>
      <c r="I907" s="105">
        <f>IFERROR(VLOOKUP($A907,'HPI Partial'!$A$1:$F$347,4,FALSE),"-")</f>
        <v>23.1</v>
      </c>
      <c r="J907" s="105">
        <f>IFERROR(VLOOKUP($A907,'HPI Partial'!$A$1:$F$347,5,FALSE),"-")</f>
        <v>23.85</v>
      </c>
      <c r="K907" s="105">
        <f>IFERROR(VLOOKUP($A907,'HPI Partial'!$A$1:$F$347,6,FALSE),"-")</f>
        <v>486184</v>
      </c>
    </row>
    <row r="908" spans="1:11" ht="15" customHeight="1" x14ac:dyDescent="0.2">
      <c r="A908" s="109">
        <v>43052</v>
      </c>
      <c r="B908" s="48">
        <v>23.4</v>
      </c>
      <c r="C908" s="48">
        <v>23.5</v>
      </c>
      <c r="D908" s="48">
        <v>22.95</v>
      </c>
      <c r="E908" s="48">
        <v>23.1</v>
      </c>
      <c r="F908" s="48">
        <v>701111</v>
      </c>
      <c r="G908" s="105">
        <f>IFERROR(VLOOKUP($A908,'HPI Partial'!$A$1:$F$347,2,FALSE),"-")</f>
        <v>23.4</v>
      </c>
      <c r="H908" s="105">
        <f>IFERROR(VLOOKUP($A908,'HPI Partial'!$A$1:$F$347,3,FALSE),"-")</f>
        <v>23.5</v>
      </c>
      <c r="I908" s="105">
        <f>IFERROR(VLOOKUP($A908,'HPI Partial'!$A$1:$F$347,4,FALSE),"-")</f>
        <v>22.95</v>
      </c>
      <c r="J908" s="105">
        <f>IFERROR(VLOOKUP($A908,'HPI Partial'!$A$1:$F$347,5,FALSE),"-")</f>
        <v>23.1</v>
      </c>
      <c r="K908" s="105">
        <f>IFERROR(VLOOKUP($A908,'HPI Partial'!$A$1:$F$347,6,FALSE),"-")</f>
        <v>701111</v>
      </c>
    </row>
    <row r="909" spans="1:11" ht="15" customHeight="1" x14ac:dyDescent="0.2">
      <c r="A909" s="109">
        <v>43049</v>
      </c>
      <c r="B909" s="48">
        <v>23.4</v>
      </c>
      <c r="C909" s="48">
        <v>23.7</v>
      </c>
      <c r="D909" s="48">
        <v>23.25</v>
      </c>
      <c r="E909" s="48">
        <v>23.55</v>
      </c>
      <c r="F909" s="48">
        <v>537299</v>
      </c>
      <c r="G909" s="105">
        <f>IFERROR(VLOOKUP($A909,'HPI Partial'!$A$1:$F$347,2,FALSE),"-")</f>
        <v>23.4</v>
      </c>
      <c r="H909" s="105">
        <f>IFERROR(VLOOKUP($A909,'HPI Partial'!$A$1:$F$347,3,FALSE),"-")</f>
        <v>23.7</v>
      </c>
      <c r="I909" s="105">
        <f>IFERROR(VLOOKUP($A909,'HPI Partial'!$A$1:$F$347,4,FALSE),"-")</f>
        <v>23.25</v>
      </c>
      <c r="J909" s="105">
        <f>IFERROR(VLOOKUP($A909,'HPI Partial'!$A$1:$F$347,5,FALSE),"-")</f>
        <v>23.55</v>
      </c>
      <c r="K909" s="105">
        <f>IFERROR(VLOOKUP($A909,'HPI Partial'!$A$1:$F$347,6,FALSE),"-")</f>
        <v>537299</v>
      </c>
    </row>
    <row r="910" spans="1:11" ht="15" customHeight="1" x14ac:dyDescent="0.2">
      <c r="A910" s="109">
        <v>43048</v>
      </c>
      <c r="B910" s="48">
        <v>24.1</v>
      </c>
      <c r="C910" s="48">
        <v>24.15</v>
      </c>
      <c r="D910" s="48">
        <v>23.3</v>
      </c>
      <c r="E910" s="48">
        <v>23.35</v>
      </c>
      <c r="F910" s="48">
        <v>1198381</v>
      </c>
      <c r="G910" s="105">
        <f>IFERROR(VLOOKUP($A910,'HPI Partial'!$A$1:$F$347,2,FALSE),"-")</f>
        <v>24.1</v>
      </c>
      <c r="H910" s="105">
        <f>IFERROR(VLOOKUP($A910,'HPI Partial'!$A$1:$F$347,3,FALSE),"-")</f>
        <v>24.15</v>
      </c>
      <c r="I910" s="105">
        <f>IFERROR(VLOOKUP($A910,'HPI Partial'!$A$1:$F$347,4,FALSE),"-")</f>
        <v>23.3</v>
      </c>
      <c r="J910" s="105">
        <f>IFERROR(VLOOKUP($A910,'HPI Partial'!$A$1:$F$347,5,FALSE),"-")</f>
        <v>23.35</v>
      </c>
      <c r="K910" s="105">
        <f>IFERROR(VLOOKUP($A910,'HPI Partial'!$A$1:$F$347,6,FALSE),"-")</f>
        <v>1198381</v>
      </c>
    </row>
    <row r="911" spans="1:11" ht="15" customHeight="1" x14ac:dyDescent="0.2">
      <c r="A911" s="109">
        <v>43047</v>
      </c>
      <c r="B911" s="48">
        <v>24.15</v>
      </c>
      <c r="C911" s="48">
        <v>24.5</v>
      </c>
      <c r="D911" s="48">
        <v>24.05</v>
      </c>
      <c r="E911" s="48">
        <v>24.15</v>
      </c>
      <c r="F911" s="48">
        <v>639870</v>
      </c>
      <c r="G911" s="105">
        <f>IFERROR(VLOOKUP($A911,'HPI Partial'!$A$1:$F$347,2,FALSE),"-")</f>
        <v>24.15</v>
      </c>
      <c r="H911" s="105">
        <f>IFERROR(VLOOKUP($A911,'HPI Partial'!$A$1:$F$347,3,FALSE),"-")</f>
        <v>24.5</v>
      </c>
      <c r="I911" s="105">
        <f>IFERROR(VLOOKUP($A911,'HPI Partial'!$A$1:$F$347,4,FALSE),"-")</f>
        <v>24.05</v>
      </c>
      <c r="J911" s="105">
        <f>IFERROR(VLOOKUP($A911,'HPI Partial'!$A$1:$F$347,5,FALSE),"-")</f>
        <v>24.15</v>
      </c>
      <c r="K911" s="105">
        <f>IFERROR(VLOOKUP($A911,'HPI Partial'!$A$1:$F$347,6,FALSE),"-")</f>
        <v>639870</v>
      </c>
    </row>
    <row r="912" spans="1:11" ht="15" customHeight="1" x14ac:dyDescent="0.2">
      <c r="A912" s="109">
        <v>43046</v>
      </c>
      <c r="B912" s="48">
        <v>24.3</v>
      </c>
      <c r="C912" s="48">
        <v>24.7</v>
      </c>
      <c r="D912" s="48">
        <v>24.1</v>
      </c>
      <c r="E912" s="48">
        <v>24.3</v>
      </c>
      <c r="F912" s="48">
        <v>675051</v>
      </c>
      <c r="G912" s="105">
        <f>IFERROR(VLOOKUP($A912,'HPI Partial'!$A$1:$F$347,2,FALSE),"-")</f>
        <v>24.3</v>
      </c>
      <c r="H912" s="105">
        <f>IFERROR(VLOOKUP($A912,'HPI Partial'!$A$1:$F$347,3,FALSE),"-")</f>
        <v>24.7</v>
      </c>
      <c r="I912" s="105">
        <f>IFERROR(VLOOKUP($A912,'HPI Partial'!$A$1:$F$347,4,FALSE),"-")</f>
        <v>24.1</v>
      </c>
      <c r="J912" s="105">
        <f>IFERROR(VLOOKUP($A912,'HPI Partial'!$A$1:$F$347,5,FALSE),"-")</f>
        <v>24.3</v>
      </c>
      <c r="K912" s="105">
        <f>IFERROR(VLOOKUP($A912,'HPI Partial'!$A$1:$F$347,6,FALSE),"-")</f>
        <v>675051</v>
      </c>
    </row>
    <row r="913" spans="1:11" ht="15" customHeight="1" x14ac:dyDescent="0.2">
      <c r="A913" s="109">
        <v>43045</v>
      </c>
      <c r="B913" s="48">
        <v>24.25</v>
      </c>
      <c r="C913" s="48">
        <v>24.6</v>
      </c>
      <c r="D913" s="48">
        <v>24.1</v>
      </c>
      <c r="E913" s="48">
        <v>24.35</v>
      </c>
      <c r="F913" s="48">
        <v>616990</v>
      </c>
      <c r="G913" s="105">
        <f>IFERROR(VLOOKUP($A913,'HPI Partial'!$A$1:$F$347,2,FALSE),"-")</f>
        <v>24.25</v>
      </c>
      <c r="H913" s="105">
        <f>IFERROR(VLOOKUP($A913,'HPI Partial'!$A$1:$F$347,3,FALSE),"-")</f>
        <v>24.6</v>
      </c>
      <c r="I913" s="105">
        <f>IFERROR(VLOOKUP($A913,'HPI Partial'!$A$1:$F$347,4,FALSE),"-")</f>
        <v>24.1</v>
      </c>
      <c r="J913" s="105">
        <f>IFERROR(VLOOKUP($A913,'HPI Partial'!$A$1:$F$347,5,FALSE),"-")</f>
        <v>24.35</v>
      </c>
      <c r="K913" s="105">
        <f>IFERROR(VLOOKUP($A913,'HPI Partial'!$A$1:$F$347,6,FALSE),"-")</f>
        <v>616990</v>
      </c>
    </row>
    <row r="914" spans="1:11" ht="15" customHeight="1" x14ac:dyDescent="0.2">
      <c r="A914" s="109">
        <v>43042</v>
      </c>
      <c r="B914" s="48">
        <v>23.95</v>
      </c>
      <c r="C914" s="48">
        <v>24.2</v>
      </c>
      <c r="D914" s="48">
        <v>23.454999999999998</v>
      </c>
      <c r="E914" s="48">
        <v>24.1</v>
      </c>
      <c r="F914" s="48">
        <v>709735</v>
      </c>
      <c r="G914" s="105">
        <f>IFERROR(VLOOKUP($A914,'HPI Partial'!$A$1:$F$347,2,FALSE),"-")</f>
        <v>23.95</v>
      </c>
      <c r="H914" s="105">
        <f>IFERROR(VLOOKUP($A914,'HPI Partial'!$A$1:$F$347,3,FALSE),"-")</f>
        <v>24.2</v>
      </c>
      <c r="I914" s="105">
        <f>IFERROR(VLOOKUP($A914,'HPI Partial'!$A$1:$F$347,4,FALSE),"-")</f>
        <v>23.454999999999998</v>
      </c>
      <c r="J914" s="105">
        <f>IFERROR(VLOOKUP($A914,'HPI Partial'!$A$1:$F$347,5,FALSE),"-")</f>
        <v>24.1</v>
      </c>
      <c r="K914" s="105">
        <f>IFERROR(VLOOKUP($A914,'HPI Partial'!$A$1:$F$347,6,FALSE),"-")</f>
        <v>709735</v>
      </c>
    </row>
    <row r="915" spans="1:11" ht="15" customHeight="1" x14ac:dyDescent="0.2">
      <c r="A915" s="109">
        <v>43041</v>
      </c>
      <c r="B915" s="48">
        <v>24.35</v>
      </c>
      <c r="C915" s="48">
        <v>24.45</v>
      </c>
      <c r="D915" s="48">
        <v>23.95</v>
      </c>
      <c r="E915" s="48">
        <v>24.1</v>
      </c>
      <c r="F915" s="48">
        <v>746456</v>
      </c>
      <c r="G915" s="105">
        <f>IFERROR(VLOOKUP($A915,'HPI Partial'!$A$1:$F$347,2,FALSE),"-")</f>
        <v>24.35</v>
      </c>
      <c r="H915" s="105">
        <f>IFERROR(VLOOKUP($A915,'HPI Partial'!$A$1:$F$347,3,FALSE),"-")</f>
        <v>24.45</v>
      </c>
      <c r="I915" s="105">
        <f>IFERROR(VLOOKUP($A915,'HPI Partial'!$A$1:$F$347,4,FALSE),"-")</f>
        <v>23.95</v>
      </c>
      <c r="J915" s="105">
        <f>IFERROR(VLOOKUP($A915,'HPI Partial'!$A$1:$F$347,5,FALSE),"-")</f>
        <v>24.1</v>
      </c>
      <c r="K915" s="105">
        <f>IFERROR(VLOOKUP($A915,'HPI Partial'!$A$1:$F$347,6,FALSE),"-")</f>
        <v>746456</v>
      </c>
    </row>
    <row r="916" spans="1:11" ht="15" customHeight="1" x14ac:dyDescent="0.2">
      <c r="A916" s="109">
        <v>43040</v>
      </c>
      <c r="B916" s="48">
        <v>24.3</v>
      </c>
      <c r="C916" s="48">
        <v>24.8</v>
      </c>
      <c r="D916" s="48">
        <v>23.55</v>
      </c>
      <c r="E916" s="48">
        <v>24.15</v>
      </c>
      <c r="F916" s="48">
        <v>1367705</v>
      </c>
      <c r="G916" s="105">
        <f>IFERROR(VLOOKUP($A916,'HPI Partial'!$A$1:$F$347,2,FALSE),"-")</f>
        <v>24.3</v>
      </c>
      <c r="H916" s="105">
        <f>IFERROR(VLOOKUP($A916,'HPI Partial'!$A$1:$F$347,3,FALSE),"-")</f>
        <v>24.8</v>
      </c>
      <c r="I916" s="105">
        <f>IFERROR(VLOOKUP($A916,'HPI Partial'!$A$1:$F$347,4,FALSE),"-")</f>
        <v>23.55</v>
      </c>
      <c r="J916" s="105">
        <f>IFERROR(VLOOKUP($A916,'HPI Partial'!$A$1:$F$347,5,FALSE),"-")</f>
        <v>24.15</v>
      </c>
      <c r="K916" s="105">
        <f>IFERROR(VLOOKUP($A916,'HPI Partial'!$A$1:$F$347,6,FALSE),"-")</f>
        <v>1367705</v>
      </c>
    </row>
    <row r="917" spans="1:11" ht="15" customHeight="1" x14ac:dyDescent="0.2">
      <c r="A917" s="109">
        <v>43039</v>
      </c>
      <c r="B917" s="48">
        <v>24.05</v>
      </c>
      <c r="C917" s="48">
        <v>24.5</v>
      </c>
      <c r="D917" s="48">
        <v>23.9</v>
      </c>
      <c r="E917" s="48">
        <v>24.25</v>
      </c>
      <c r="F917" s="48">
        <v>1095000</v>
      </c>
      <c r="G917" s="105">
        <f>IFERROR(VLOOKUP($A917,'HPI Partial'!$A$1:$F$347,2,FALSE),"-")</f>
        <v>24.05</v>
      </c>
      <c r="H917" s="105">
        <f>IFERROR(VLOOKUP($A917,'HPI Partial'!$A$1:$F$347,3,FALSE),"-")</f>
        <v>24.5</v>
      </c>
      <c r="I917" s="105">
        <f>IFERROR(VLOOKUP($A917,'HPI Partial'!$A$1:$F$347,4,FALSE),"-")</f>
        <v>23.9</v>
      </c>
      <c r="J917" s="105">
        <f>IFERROR(VLOOKUP($A917,'HPI Partial'!$A$1:$F$347,5,FALSE),"-")</f>
        <v>24.25</v>
      </c>
      <c r="K917" s="105">
        <f>IFERROR(VLOOKUP($A917,'HPI Partial'!$A$1:$F$347,6,FALSE),"-")</f>
        <v>1095000</v>
      </c>
    </row>
    <row r="918" spans="1:11" ht="15" customHeight="1" x14ac:dyDescent="0.2">
      <c r="A918" s="109">
        <v>43038</v>
      </c>
      <c r="B918" s="48">
        <v>24.8</v>
      </c>
      <c r="C918" s="48">
        <v>25.25</v>
      </c>
      <c r="D918" s="48">
        <v>24</v>
      </c>
      <c r="E918" s="48">
        <v>24.15</v>
      </c>
      <c r="F918" s="48">
        <v>1215402</v>
      </c>
      <c r="G918" s="105">
        <f>IFERROR(VLOOKUP($A918,'HPI Partial'!$A$1:$F$347,2,FALSE),"-")</f>
        <v>24.8</v>
      </c>
      <c r="H918" s="105">
        <f>IFERROR(VLOOKUP($A918,'HPI Partial'!$A$1:$F$347,3,FALSE),"-")</f>
        <v>25.25</v>
      </c>
      <c r="I918" s="105">
        <f>IFERROR(VLOOKUP($A918,'HPI Partial'!$A$1:$F$347,4,FALSE),"-")</f>
        <v>24</v>
      </c>
      <c r="J918" s="105">
        <f>IFERROR(VLOOKUP($A918,'HPI Partial'!$A$1:$F$347,5,FALSE),"-")</f>
        <v>24.15</v>
      </c>
      <c r="K918" s="105">
        <f>IFERROR(VLOOKUP($A918,'HPI Partial'!$A$1:$F$347,6,FALSE),"-")</f>
        <v>1215402</v>
      </c>
    </row>
    <row r="919" spans="1:11" ht="15" customHeight="1" x14ac:dyDescent="0.2">
      <c r="A919" s="109">
        <v>43035</v>
      </c>
      <c r="B919" s="48">
        <v>24.45</v>
      </c>
      <c r="C919" s="48">
        <v>25.05</v>
      </c>
      <c r="D919" s="48">
        <v>24.05</v>
      </c>
      <c r="E919" s="48">
        <v>24.9</v>
      </c>
      <c r="F919" s="48">
        <v>2524555</v>
      </c>
      <c r="G919" s="105">
        <f>IFERROR(VLOOKUP($A919,'HPI Partial'!$A$1:$F$347,2,FALSE),"-")</f>
        <v>24.45</v>
      </c>
      <c r="H919" s="105">
        <f>IFERROR(VLOOKUP($A919,'HPI Partial'!$A$1:$F$347,3,FALSE),"-")</f>
        <v>25.05</v>
      </c>
      <c r="I919" s="105">
        <f>IFERROR(VLOOKUP($A919,'HPI Partial'!$A$1:$F$347,4,FALSE),"-")</f>
        <v>24.05</v>
      </c>
      <c r="J919" s="105">
        <f>IFERROR(VLOOKUP($A919,'HPI Partial'!$A$1:$F$347,5,FALSE),"-")</f>
        <v>24.9</v>
      </c>
      <c r="K919" s="105">
        <f>IFERROR(VLOOKUP($A919,'HPI Partial'!$A$1:$F$347,6,FALSE),"-")</f>
        <v>2524555</v>
      </c>
    </row>
    <row r="920" spans="1:11" ht="15" customHeight="1" x14ac:dyDescent="0.2">
      <c r="A920" s="109">
        <v>43034</v>
      </c>
      <c r="B920" s="48">
        <v>22.6</v>
      </c>
      <c r="C920" s="48">
        <v>23.7</v>
      </c>
      <c r="D920" s="48">
        <v>22.5</v>
      </c>
      <c r="E920" s="48">
        <v>23.4</v>
      </c>
      <c r="F920" s="48">
        <v>2458209</v>
      </c>
      <c r="G920" s="105">
        <f>IFERROR(VLOOKUP($A920,'HPI Partial'!$A$1:$F$347,2,FALSE),"-")</f>
        <v>22.6</v>
      </c>
      <c r="H920" s="105">
        <f>IFERROR(VLOOKUP($A920,'HPI Partial'!$A$1:$F$347,3,FALSE),"-")</f>
        <v>23.7</v>
      </c>
      <c r="I920" s="105">
        <f>IFERROR(VLOOKUP($A920,'HPI Partial'!$A$1:$F$347,4,FALSE),"-")</f>
        <v>22.5</v>
      </c>
      <c r="J920" s="105">
        <f>IFERROR(VLOOKUP($A920,'HPI Partial'!$A$1:$F$347,5,FALSE),"-")</f>
        <v>23.4</v>
      </c>
      <c r="K920" s="105">
        <f>IFERROR(VLOOKUP($A920,'HPI Partial'!$A$1:$F$347,6,FALSE),"-")</f>
        <v>2458209</v>
      </c>
    </row>
    <row r="921" spans="1:11" ht="15" customHeight="1" x14ac:dyDescent="0.2">
      <c r="A921" s="109">
        <v>43033</v>
      </c>
      <c r="B921" s="48">
        <v>21.35</v>
      </c>
      <c r="C921" s="48">
        <v>21.35</v>
      </c>
      <c r="D921" s="48">
        <v>20.65</v>
      </c>
      <c r="E921" s="48">
        <v>21</v>
      </c>
      <c r="F921" s="48">
        <v>790822</v>
      </c>
      <c r="G921" s="105">
        <f>IFERROR(VLOOKUP($A921,'HPI Partial'!$A$1:$F$347,2,FALSE),"-")</f>
        <v>21.35</v>
      </c>
      <c r="H921" s="105">
        <f>IFERROR(VLOOKUP($A921,'HPI Partial'!$A$1:$F$347,3,FALSE),"-")</f>
        <v>21.35</v>
      </c>
      <c r="I921" s="105">
        <f>IFERROR(VLOOKUP($A921,'HPI Partial'!$A$1:$F$347,4,FALSE),"-")</f>
        <v>20.65</v>
      </c>
      <c r="J921" s="105">
        <f>IFERROR(VLOOKUP($A921,'HPI Partial'!$A$1:$F$347,5,FALSE),"-")</f>
        <v>21</v>
      </c>
      <c r="K921" s="105">
        <f>IFERROR(VLOOKUP($A921,'HPI Partial'!$A$1:$F$347,6,FALSE),"-")</f>
        <v>790822</v>
      </c>
    </row>
    <row r="922" spans="1:11" ht="15" customHeight="1" x14ac:dyDescent="0.2">
      <c r="A922" s="109">
        <v>43032</v>
      </c>
      <c r="B922" s="48">
        <v>21.05</v>
      </c>
      <c r="C922" s="48">
        <v>21.4</v>
      </c>
      <c r="D922" s="48">
        <v>20.75</v>
      </c>
      <c r="E922" s="48">
        <v>21.2</v>
      </c>
      <c r="F922" s="48">
        <v>687540</v>
      </c>
      <c r="G922" s="105">
        <f>IFERROR(VLOOKUP($A922,'HPI Partial'!$A$1:$F$347,2,FALSE),"-")</f>
        <v>21.05</v>
      </c>
      <c r="H922" s="105">
        <f>IFERROR(VLOOKUP($A922,'HPI Partial'!$A$1:$F$347,3,FALSE),"-")</f>
        <v>21.4</v>
      </c>
      <c r="I922" s="105">
        <f>IFERROR(VLOOKUP($A922,'HPI Partial'!$A$1:$F$347,4,FALSE),"-")</f>
        <v>20.75</v>
      </c>
      <c r="J922" s="105">
        <f>IFERROR(VLOOKUP($A922,'HPI Partial'!$A$1:$F$347,5,FALSE),"-")</f>
        <v>21.2</v>
      </c>
      <c r="K922" s="105">
        <f>IFERROR(VLOOKUP($A922,'HPI Partial'!$A$1:$F$347,6,FALSE),"-")</f>
        <v>687540</v>
      </c>
    </row>
    <row r="923" spans="1:11" ht="15" customHeight="1" x14ac:dyDescent="0.2">
      <c r="A923" s="109">
        <v>43031</v>
      </c>
      <c r="B923" s="48">
        <v>21.25</v>
      </c>
      <c r="C923" s="48">
        <v>21.35</v>
      </c>
      <c r="D923" s="48">
        <v>20.85</v>
      </c>
      <c r="E923" s="48">
        <v>20.95</v>
      </c>
      <c r="F923" s="48">
        <v>566498</v>
      </c>
      <c r="G923" s="105">
        <f>IFERROR(VLOOKUP($A923,'HPI Partial'!$A$1:$F$347,2,FALSE),"-")</f>
        <v>21.25</v>
      </c>
      <c r="H923" s="105">
        <f>IFERROR(VLOOKUP($A923,'HPI Partial'!$A$1:$F$347,3,FALSE),"-")</f>
        <v>21.35</v>
      </c>
      <c r="I923" s="105">
        <f>IFERROR(VLOOKUP($A923,'HPI Partial'!$A$1:$F$347,4,FALSE),"-")</f>
        <v>20.85</v>
      </c>
      <c r="J923" s="105">
        <f>IFERROR(VLOOKUP($A923,'HPI Partial'!$A$1:$F$347,5,FALSE),"-")</f>
        <v>20.95</v>
      </c>
      <c r="K923" s="105">
        <f>IFERROR(VLOOKUP($A923,'HPI Partial'!$A$1:$F$347,6,FALSE),"-")</f>
        <v>566498</v>
      </c>
    </row>
    <row r="924" spans="1:11" ht="15" customHeight="1" x14ac:dyDescent="0.2">
      <c r="A924" s="109">
        <v>43028</v>
      </c>
      <c r="B924" s="48">
        <v>21.05</v>
      </c>
      <c r="C924" s="48">
        <v>21.4</v>
      </c>
      <c r="D924" s="48">
        <v>20.95</v>
      </c>
      <c r="E924" s="48">
        <v>21.3</v>
      </c>
      <c r="F924" s="48">
        <v>498152</v>
      </c>
      <c r="G924" s="105">
        <f>IFERROR(VLOOKUP($A924,'HPI Partial'!$A$1:$F$347,2,FALSE),"-")</f>
        <v>21.05</v>
      </c>
      <c r="H924" s="105">
        <f>IFERROR(VLOOKUP($A924,'HPI Partial'!$A$1:$F$347,3,FALSE),"-")</f>
        <v>21.4</v>
      </c>
      <c r="I924" s="105">
        <f>IFERROR(VLOOKUP($A924,'HPI Partial'!$A$1:$F$347,4,FALSE),"-")</f>
        <v>20.95</v>
      </c>
      <c r="J924" s="105">
        <f>IFERROR(VLOOKUP($A924,'HPI Partial'!$A$1:$F$347,5,FALSE),"-")</f>
        <v>21.3</v>
      </c>
      <c r="K924" s="105">
        <f>IFERROR(VLOOKUP($A924,'HPI Partial'!$A$1:$F$347,6,FALSE),"-")</f>
        <v>498152</v>
      </c>
    </row>
    <row r="925" spans="1:11" ht="15" customHeight="1" x14ac:dyDescent="0.2">
      <c r="A925" s="109">
        <v>43027</v>
      </c>
      <c r="B925" s="48">
        <v>20.8</v>
      </c>
      <c r="C925" s="48">
        <v>21.4</v>
      </c>
      <c r="D925" s="48">
        <v>20.65</v>
      </c>
      <c r="E925" s="48">
        <v>20.9</v>
      </c>
      <c r="F925" s="48">
        <v>350174</v>
      </c>
      <c r="G925" s="105">
        <f>IFERROR(VLOOKUP($A925,'HPI Partial'!$A$1:$F$347,2,FALSE),"-")</f>
        <v>20.8</v>
      </c>
      <c r="H925" s="105">
        <f>IFERROR(VLOOKUP($A925,'HPI Partial'!$A$1:$F$347,3,FALSE),"-")</f>
        <v>21.4</v>
      </c>
      <c r="I925" s="105">
        <f>IFERROR(VLOOKUP($A925,'HPI Partial'!$A$1:$F$347,4,FALSE),"-")</f>
        <v>20.65</v>
      </c>
      <c r="J925" s="105">
        <f>IFERROR(VLOOKUP($A925,'HPI Partial'!$A$1:$F$347,5,FALSE),"-")</f>
        <v>20.9</v>
      </c>
      <c r="K925" s="105">
        <f>IFERROR(VLOOKUP($A925,'HPI Partial'!$A$1:$F$347,6,FALSE),"-")</f>
        <v>350174</v>
      </c>
    </row>
    <row r="926" spans="1:11" ht="15" customHeight="1" x14ac:dyDescent="0.2">
      <c r="A926" s="109">
        <v>43026</v>
      </c>
      <c r="B926" s="48">
        <v>20.65</v>
      </c>
      <c r="C926" s="48">
        <v>21.3</v>
      </c>
      <c r="D926" s="48">
        <v>20.3</v>
      </c>
      <c r="E926" s="48">
        <v>21.05</v>
      </c>
      <c r="F926" s="48">
        <v>1023408</v>
      </c>
      <c r="G926" s="105">
        <f>IFERROR(VLOOKUP($A926,'HPI Partial'!$A$1:$F$347,2,FALSE),"-")</f>
        <v>20.65</v>
      </c>
      <c r="H926" s="105">
        <f>IFERROR(VLOOKUP($A926,'HPI Partial'!$A$1:$F$347,3,FALSE),"-")</f>
        <v>21.3</v>
      </c>
      <c r="I926" s="105">
        <f>IFERROR(VLOOKUP($A926,'HPI Partial'!$A$1:$F$347,4,FALSE),"-")</f>
        <v>20.3</v>
      </c>
      <c r="J926" s="105">
        <f>IFERROR(VLOOKUP($A926,'HPI Partial'!$A$1:$F$347,5,FALSE),"-")</f>
        <v>21.05</v>
      </c>
      <c r="K926" s="105">
        <f>IFERROR(VLOOKUP($A926,'HPI Partial'!$A$1:$F$347,6,FALSE),"-")</f>
        <v>1023408</v>
      </c>
    </row>
    <row r="927" spans="1:11" ht="15" customHeight="1" x14ac:dyDescent="0.2">
      <c r="A927" s="109">
        <v>43025</v>
      </c>
      <c r="B927" s="48">
        <v>20.95</v>
      </c>
      <c r="C927" s="48">
        <v>21.15</v>
      </c>
      <c r="D927" s="48">
        <v>20.399999999999999</v>
      </c>
      <c r="E927" s="48">
        <v>20.5</v>
      </c>
      <c r="F927" s="48">
        <v>1212846</v>
      </c>
      <c r="G927" s="105">
        <f>IFERROR(VLOOKUP($A927,'HPI Partial'!$A$1:$F$347,2,FALSE),"-")</f>
        <v>20.95</v>
      </c>
      <c r="H927" s="105">
        <f>IFERROR(VLOOKUP($A927,'HPI Partial'!$A$1:$F$347,3,FALSE),"-")</f>
        <v>21.15</v>
      </c>
      <c r="I927" s="105">
        <f>IFERROR(VLOOKUP($A927,'HPI Partial'!$A$1:$F$347,4,FALSE),"-")</f>
        <v>20.399999999999999</v>
      </c>
      <c r="J927" s="105">
        <f>IFERROR(VLOOKUP($A927,'HPI Partial'!$A$1:$F$347,5,FALSE),"-")</f>
        <v>20.5</v>
      </c>
      <c r="K927" s="105">
        <f>IFERROR(VLOOKUP($A927,'HPI Partial'!$A$1:$F$347,6,FALSE),"-")</f>
        <v>1212846</v>
      </c>
    </row>
    <row r="928" spans="1:11" ht="15" customHeight="1" x14ac:dyDescent="0.2">
      <c r="A928" s="109">
        <v>43024</v>
      </c>
      <c r="B928" s="48">
        <v>21.15</v>
      </c>
      <c r="C928" s="48">
        <v>21.35</v>
      </c>
      <c r="D928" s="48">
        <v>21</v>
      </c>
      <c r="E928" s="48">
        <v>21.15</v>
      </c>
      <c r="F928" s="48">
        <v>699535</v>
      </c>
      <c r="G928" s="105">
        <f>IFERROR(VLOOKUP($A928,'HPI Partial'!$A$1:$F$347,2,FALSE),"-")</f>
        <v>21.15</v>
      </c>
      <c r="H928" s="105">
        <f>IFERROR(VLOOKUP($A928,'HPI Partial'!$A$1:$F$347,3,FALSE),"-")</f>
        <v>21.35</v>
      </c>
      <c r="I928" s="105">
        <f>IFERROR(VLOOKUP($A928,'HPI Partial'!$A$1:$F$347,4,FALSE),"-")</f>
        <v>21</v>
      </c>
      <c r="J928" s="105">
        <f>IFERROR(VLOOKUP($A928,'HPI Partial'!$A$1:$F$347,5,FALSE),"-")</f>
        <v>21.15</v>
      </c>
      <c r="K928" s="105">
        <f>IFERROR(VLOOKUP($A928,'HPI Partial'!$A$1:$F$347,6,FALSE),"-")</f>
        <v>699535</v>
      </c>
    </row>
    <row r="929" spans="1:11" ht="15" customHeight="1" x14ac:dyDescent="0.2">
      <c r="A929" s="109">
        <v>43021</v>
      </c>
      <c r="B929" s="48">
        <v>21.2</v>
      </c>
      <c r="C929" s="48">
        <v>21.475000000000001</v>
      </c>
      <c r="D929" s="48">
        <v>21.024999999999999</v>
      </c>
      <c r="E929" s="48">
        <v>21.15</v>
      </c>
      <c r="F929" s="48">
        <v>529797</v>
      </c>
      <c r="G929" s="105">
        <f>IFERROR(VLOOKUP($A929,'HPI Partial'!$A$1:$F$347,2,FALSE),"-")</f>
        <v>21.2</v>
      </c>
      <c r="H929" s="105">
        <f>IFERROR(VLOOKUP($A929,'HPI Partial'!$A$1:$F$347,3,FALSE),"-")</f>
        <v>21.475000000000001</v>
      </c>
      <c r="I929" s="105">
        <f>IFERROR(VLOOKUP($A929,'HPI Partial'!$A$1:$F$347,4,FALSE),"-")</f>
        <v>21.024999999999999</v>
      </c>
      <c r="J929" s="105">
        <f>IFERROR(VLOOKUP($A929,'HPI Partial'!$A$1:$F$347,5,FALSE),"-")</f>
        <v>21.15</v>
      </c>
      <c r="K929" s="105">
        <f>IFERROR(VLOOKUP($A929,'HPI Partial'!$A$1:$F$347,6,FALSE),"-")</f>
        <v>529797</v>
      </c>
    </row>
    <row r="930" spans="1:11" ht="15" customHeight="1" x14ac:dyDescent="0.2">
      <c r="A930" s="109">
        <v>43020</v>
      </c>
      <c r="B930" s="48">
        <v>21.4</v>
      </c>
      <c r="C930" s="48">
        <v>21.5</v>
      </c>
      <c r="D930" s="48">
        <v>20.85</v>
      </c>
      <c r="E930" s="48">
        <v>21.2</v>
      </c>
      <c r="F930" s="48">
        <v>578975</v>
      </c>
      <c r="G930" s="105">
        <f>IFERROR(VLOOKUP($A930,'HPI Partial'!$A$1:$F$347,2,FALSE),"-")</f>
        <v>21.4</v>
      </c>
      <c r="H930" s="105">
        <f>IFERROR(VLOOKUP($A930,'HPI Partial'!$A$1:$F$347,3,FALSE),"-")</f>
        <v>21.5</v>
      </c>
      <c r="I930" s="105">
        <f>IFERROR(VLOOKUP($A930,'HPI Partial'!$A$1:$F$347,4,FALSE),"-")</f>
        <v>20.85</v>
      </c>
      <c r="J930" s="105">
        <f>IFERROR(VLOOKUP($A930,'HPI Partial'!$A$1:$F$347,5,FALSE),"-")</f>
        <v>21.2</v>
      </c>
      <c r="K930" s="105">
        <f>IFERROR(VLOOKUP($A930,'HPI Partial'!$A$1:$F$347,6,FALSE),"-")</f>
        <v>578975</v>
      </c>
    </row>
    <row r="931" spans="1:11" ht="15" customHeight="1" x14ac:dyDescent="0.2">
      <c r="A931" s="109">
        <v>43019</v>
      </c>
      <c r="B931" s="48">
        <v>21.65</v>
      </c>
      <c r="C931" s="48">
        <v>21.75</v>
      </c>
      <c r="D931" s="48">
        <v>21.3</v>
      </c>
      <c r="E931" s="48">
        <v>21.45</v>
      </c>
      <c r="F931" s="48">
        <v>707535</v>
      </c>
      <c r="G931" s="105">
        <f>IFERROR(VLOOKUP($A931,'HPI Partial'!$A$1:$F$347,2,FALSE),"-")</f>
        <v>21.65</v>
      </c>
      <c r="H931" s="105">
        <f>IFERROR(VLOOKUP($A931,'HPI Partial'!$A$1:$F$347,3,FALSE),"-")</f>
        <v>21.75</v>
      </c>
      <c r="I931" s="105">
        <f>IFERROR(VLOOKUP($A931,'HPI Partial'!$A$1:$F$347,4,FALSE),"-")</f>
        <v>21.3</v>
      </c>
      <c r="J931" s="105">
        <f>IFERROR(VLOOKUP($A931,'HPI Partial'!$A$1:$F$347,5,FALSE),"-")</f>
        <v>21.45</v>
      </c>
      <c r="K931" s="105">
        <f>IFERROR(VLOOKUP($A931,'HPI Partial'!$A$1:$F$347,6,FALSE),"-")</f>
        <v>707535</v>
      </c>
    </row>
    <row r="932" spans="1:11" ht="15" customHeight="1" x14ac:dyDescent="0.2">
      <c r="A932" s="109">
        <v>43018</v>
      </c>
      <c r="B932" s="48">
        <v>21.9</v>
      </c>
      <c r="C932" s="48">
        <v>21.95</v>
      </c>
      <c r="D932" s="48">
        <v>21.45</v>
      </c>
      <c r="E932" s="48">
        <v>21.75</v>
      </c>
      <c r="F932" s="48">
        <v>1020500</v>
      </c>
      <c r="G932" s="105">
        <f>IFERROR(VLOOKUP($A932,'HPI Partial'!$A$1:$F$347,2,FALSE),"-")</f>
        <v>21.9</v>
      </c>
      <c r="H932" s="105">
        <f>IFERROR(VLOOKUP($A932,'HPI Partial'!$A$1:$F$347,3,FALSE),"-")</f>
        <v>21.95</v>
      </c>
      <c r="I932" s="105">
        <f>IFERROR(VLOOKUP($A932,'HPI Partial'!$A$1:$F$347,4,FALSE),"-")</f>
        <v>21.45</v>
      </c>
      <c r="J932" s="105">
        <f>IFERROR(VLOOKUP($A932,'HPI Partial'!$A$1:$F$347,5,FALSE),"-")</f>
        <v>21.75</v>
      </c>
      <c r="K932" s="105">
        <f>IFERROR(VLOOKUP($A932,'HPI Partial'!$A$1:$F$347,6,FALSE),"-")</f>
        <v>1020500</v>
      </c>
    </row>
    <row r="933" spans="1:11" ht="15" customHeight="1" x14ac:dyDescent="0.2">
      <c r="A933" s="109">
        <v>43017</v>
      </c>
      <c r="B933" s="48">
        <v>22.45</v>
      </c>
      <c r="C933" s="48">
        <v>22.45</v>
      </c>
      <c r="D933" s="48">
        <v>21.65</v>
      </c>
      <c r="E933" s="48">
        <v>21.7</v>
      </c>
      <c r="F933" s="48">
        <v>1332571</v>
      </c>
      <c r="G933" s="105">
        <f>IFERROR(VLOOKUP($A933,'HPI Partial'!$A$1:$F$347,2,FALSE),"-")</f>
        <v>22.45</v>
      </c>
      <c r="H933" s="105">
        <f>IFERROR(VLOOKUP($A933,'HPI Partial'!$A$1:$F$347,3,FALSE),"-")</f>
        <v>22.45</v>
      </c>
      <c r="I933" s="105">
        <f>IFERROR(VLOOKUP($A933,'HPI Partial'!$A$1:$F$347,4,FALSE),"-")</f>
        <v>21.65</v>
      </c>
      <c r="J933" s="105">
        <f>IFERROR(VLOOKUP($A933,'HPI Partial'!$A$1:$F$347,5,FALSE),"-")</f>
        <v>21.7</v>
      </c>
      <c r="K933" s="105">
        <f>IFERROR(VLOOKUP($A933,'HPI Partial'!$A$1:$F$347,6,FALSE),"-")</f>
        <v>1332571</v>
      </c>
    </row>
    <row r="934" spans="1:11" ht="15" customHeight="1" x14ac:dyDescent="0.2">
      <c r="A934" s="109">
        <v>43014</v>
      </c>
      <c r="B934" s="48">
        <v>22.65</v>
      </c>
      <c r="C934" s="48">
        <v>22.7</v>
      </c>
      <c r="D934" s="48">
        <v>22.15</v>
      </c>
      <c r="E934" s="48">
        <v>22.5</v>
      </c>
      <c r="F934" s="48">
        <v>569268</v>
      </c>
      <c r="G934" s="105">
        <f>IFERROR(VLOOKUP($A934,'HPI Partial'!$A$1:$F$347,2,FALSE),"-")</f>
        <v>22.65</v>
      </c>
      <c r="H934" s="105">
        <f>IFERROR(VLOOKUP($A934,'HPI Partial'!$A$1:$F$347,3,FALSE),"-")</f>
        <v>22.7</v>
      </c>
      <c r="I934" s="105">
        <f>IFERROR(VLOOKUP($A934,'HPI Partial'!$A$1:$F$347,4,FALSE),"-")</f>
        <v>22.15</v>
      </c>
      <c r="J934" s="105">
        <f>IFERROR(VLOOKUP($A934,'HPI Partial'!$A$1:$F$347,5,FALSE),"-")</f>
        <v>22.5</v>
      </c>
      <c r="K934" s="105">
        <f>IFERROR(VLOOKUP($A934,'HPI Partial'!$A$1:$F$347,6,FALSE),"-")</f>
        <v>569268</v>
      </c>
    </row>
    <row r="935" spans="1:11" ht="15" customHeight="1" x14ac:dyDescent="0.2">
      <c r="A935" s="109">
        <v>43013</v>
      </c>
      <c r="B935" s="48">
        <v>22.75</v>
      </c>
      <c r="C935" s="48">
        <v>23.05</v>
      </c>
      <c r="D935" s="48">
        <v>22.3</v>
      </c>
      <c r="E935" s="48">
        <v>22.75</v>
      </c>
      <c r="F935" s="48">
        <v>942997</v>
      </c>
      <c r="G935" s="105">
        <f>IFERROR(VLOOKUP($A935,'HPI Partial'!$A$1:$F$347,2,FALSE),"-")</f>
        <v>22.75</v>
      </c>
      <c r="H935" s="105">
        <f>IFERROR(VLOOKUP($A935,'HPI Partial'!$A$1:$F$347,3,FALSE),"-")</f>
        <v>23.05</v>
      </c>
      <c r="I935" s="105">
        <f>IFERROR(VLOOKUP($A935,'HPI Partial'!$A$1:$F$347,4,FALSE),"-")</f>
        <v>22.3</v>
      </c>
      <c r="J935" s="105">
        <f>IFERROR(VLOOKUP($A935,'HPI Partial'!$A$1:$F$347,5,FALSE),"-")</f>
        <v>22.75</v>
      </c>
      <c r="K935" s="105">
        <f>IFERROR(VLOOKUP($A935,'HPI Partial'!$A$1:$F$347,6,FALSE),"-")</f>
        <v>942997</v>
      </c>
    </row>
    <row r="936" spans="1:11" ht="15" customHeight="1" x14ac:dyDescent="0.2">
      <c r="A936" s="109">
        <v>43012</v>
      </c>
      <c r="B936" s="48">
        <v>22.95</v>
      </c>
      <c r="C936" s="48">
        <v>23.1</v>
      </c>
      <c r="D936" s="48">
        <v>22.450099999999999</v>
      </c>
      <c r="E936" s="48">
        <v>22.7</v>
      </c>
      <c r="F936" s="48">
        <v>1369289</v>
      </c>
      <c r="G936" s="105">
        <f>IFERROR(VLOOKUP($A936,'HPI Partial'!$A$1:$F$347,2,FALSE),"-")</f>
        <v>22.95</v>
      </c>
      <c r="H936" s="105">
        <f>IFERROR(VLOOKUP($A936,'HPI Partial'!$A$1:$F$347,3,FALSE),"-")</f>
        <v>23.1</v>
      </c>
      <c r="I936" s="105">
        <f>IFERROR(VLOOKUP($A936,'HPI Partial'!$A$1:$F$347,4,FALSE),"-")</f>
        <v>22.450099999999999</v>
      </c>
      <c r="J936" s="105">
        <f>IFERROR(VLOOKUP($A936,'HPI Partial'!$A$1:$F$347,5,FALSE),"-")</f>
        <v>22.7</v>
      </c>
      <c r="K936" s="105">
        <f>IFERROR(VLOOKUP($A936,'HPI Partial'!$A$1:$F$347,6,FALSE),"-")</f>
        <v>1369289</v>
      </c>
    </row>
    <row r="937" spans="1:11" ht="15" customHeight="1" x14ac:dyDescent="0.2">
      <c r="A937" s="109">
        <v>43011</v>
      </c>
      <c r="B937" s="48">
        <v>22.7</v>
      </c>
      <c r="C937" s="48">
        <v>23.4</v>
      </c>
      <c r="D937" s="48">
        <v>22.55</v>
      </c>
      <c r="E937" s="48">
        <v>23.1</v>
      </c>
      <c r="F937" s="48">
        <v>1598701</v>
      </c>
      <c r="G937" s="105">
        <f>IFERROR(VLOOKUP($A937,'HPI Partial'!$A$1:$F$347,2,FALSE),"-")</f>
        <v>22.7</v>
      </c>
      <c r="H937" s="105">
        <f>IFERROR(VLOOKUP($A937,'HPI Partial'!$A$1:$F$347,3,FALSE),"-")</f>
        <v>23.4</v>
      </c>
      <c r="I937" s="105">
        <f>IFERROR(VLOOKUP($A937,'HPI Partial'!$A$1:$F$347,4,FALSE),"-")</f>
        <v>22.55</v>
      </c>
      <c r="J937" s="105">
        <f>IFERROR(VLOOKUP($A937,'HPI Partial'!$A$1:$F$347,5,FALSE),"-")</f>
        <v>23.1</v>
      </c>
      <c r="K937" s="105">
        <f>IFERROR(VLOOKUP($A937,'HPI Partial'!$A$1:$F$347,6,FALSE),"-")</f>
        <v>1598701</v>
      </c>
    </row>
    <row r="938" spans="1:11" ht="15" customHeight="1" x14ac:dyDescent="0.2">
      <c r="A938" s="109">
        <v>43010</v>
      </c>
      <c r="B938" s="48">
        <v>22.75</v>
      </c>
      <c r="C938" s="48">
        <v>22.95</v>
      </c>
      <c r="D938" s="48">
        <v>22.375</v>
      </c>
      <c r="E938" s="48">
        <v>22.65</v>
      </c>
      <c r="F938" s="48">
        <v>845236</v>
      </c>
      <c r="G938" s="105">
        <f>IFERROR(VLOOKUP($A938,'HPI Partial'!$A$1:$F$347,2,FALSE),"-")</f>
        <v>22.75</v>
      </c>
      <c r="H938" s="105">
        <f>IFERROR(VLOOKUP($A938,'HPI Partial'!$A$1:$F$347,3,FALSE),"-")</f>
        <v>22.95</v>
      </c>
      <c r="I938" s="105">
        <f>IFERROR(VLOOKUP($A938,'HPI Partial'!$A$1:$F$347,4,FALSE),"-")</f>
        <v>22.375</v>
      </c>
      <c r="J938" s="105">
        <f>IFERROR(VLOOKUP($A938,'HPI Partial'!$A$1:$F$347,5,FALSE),"-")</f>
        <v>22.65</v>
      </c>
      <c r="K938" s="105">
        <f>IFERROR(VLOOKUP($A938,'HPI Partial'!$A$1:$F$347,6,FALSE),"-")</f>
        <v>845236</v>
      </c>
    </row>
    <row r="939" spans="1:11" ht="15" customHeight="1" x14ac:dyDescent="0.2">
      <c r="A939" s="109">
        <v>43007</v>
      </c>
      <c r="B939" s="48">
        <v>23</v>
      </c>
      <c r="C939" s="48">
        <v>23.3</v>
      </c>
      <c r="D939" s="48">
        <v>22.3</v>
      </c>
      <c r="E939" s="48">
        <v>22.65</v>
      </c>
      <c r="F939" s="48">
        <v>958808</v>
      </c>
      <c r="G939" s="105">
        <f>IFERROR(VLOOKUP($A939,'HPI Partial'!$A$1:$F$347,2,FALSE),"-")</f>
        <v>23</v>
      </c>
      <c r="H939" s="105">
        <f>IFERROR(VLOOKUP($A939,'HPI Partial'!$A$1:$F$347,3,FALSE),"-")</f>
        <v>23.3</v>
      </c>
      <c r="I939" s="105">
        <f>IFERROR(VLOOKUP($A939,'HPI Partial'!$A$1:$F$347,4,FALSE),"-")</f>
        <v>22.3</v>
      </c>
      <c r="J939" s="105">
        <f>IFERROR(VLOOKUP($A939,'HPI Partial'!$A$1:$F$347,5,FALSE),"-")</f>
        <v>22.65</v>
      </c>
      <c r="K939" s="105">
        <f>IFERROR(VLOOKUP($A939,'HPI Partial'!$A$1:$F$347,6,FALSE),"-")</f>
        <v>958808</v>
      </c>
    </row>
    <row r="940" spans="1:11" ht="15" customHeight="1" x14ac:dyDescent="0.2">
      <c r="A940" s="109">
        <v>43006</v>
      </c>
      <c r="B940" s="48">
        <v>22.65</v>
      </c>
      <c r="C940" s="48">
        <v>23.15</v>
      </c>
      <c r="D940" s="48">
        <v>22.5</v>
      </c>
      <c r="E940" s="48">
        <v>23.1</v>
      </c>
      <c r="F940" s="48">
        <v>1155982</v>
      </c>
      <c r="G940" s="105">
        <f>IFERROR(VLOOKUP($A940,'HPI Partial'!$A$1:$F$347,2,FALSE),"-")</f>
        <v>22.65</v>
      </c>
      <c r="H940" s="105">
        <f>IFERROR(VLOOKUP($A940,'HPI Partial'!$A$1:$F$347,3,FALSE),"-")</f>
        <v>23.15</v>
      </c>
      <c r="I940" s="105">
        <f>IFERROR(VLOOKUP($A940,'HPI Partial'!$A$1:$F$347,4,FALSE),"-")</f>
        <v>22.5</v>
      </c>
      <c r="J940" s="105">
        <f>IFERROR(VLOOKUP($A940,'HPI Partial'!$A$1:$F$347,5,FALSE),"-")</f>
        <v>23.1</v>
      </c>
      <c r="K940" s="105">
        <f>IFERROR(VLOOKUP($A940,'HPI Partial'!$A$1:$F$347,6,FALSE),"-")</f>
        <v>1155982</v>
      </c>
    </row>
    <row r="941" spans="1:11" ht="15" customHeight="1" x14ac:dyDescent="0.2">
      <c r="A941" s="109">
        <v>43005</v>
      </c>
      <c r="B941" s="48">
        <v>23</v>
      </c>
      <c r="C941" s="48">
        <v>23.35</v>
      </c>
      <c r="D941" s="48">
        <v>22.475000000000001</v>
      </c>
      <c r="E941" s="48">
        <v>23.2</v>
      </c>
      <c r="F941" s="48">
        <v>1388957</v>
      </c>
      <c r="G941" s="105">
        <f>IFERROR(VLOOKUP($A941,'HPI Partial'!$A$1:$F$347,2,FALSE),"-")</f>
        <v>23</v>
      </c>
      <c r="H941" s="105">
        <f>IFERROR(VLOOKUP($A941,'HPI Partial'!$A$1:$F$347,3,FALSE),"-")</f>
        <v>23.35</v>
      </c>
      <c r="I941" s="105">
        <f>IFERROR(VLOOKUP($A941,'HPI Partial'!$A$1:$F$347,4,FALSE),"-")</f>
        <v>22.475000000000001</v>
      </c>
      <c r="J941" s="105">
        <f>IFERROR(VLOOKUP($A941,'HPI Partial'!$A$1:$F$347,5,FALSE),"-")</f>
        <v>23.2</v>
      </c>
      <c r="K941" s="105">
        <f>IFERROR(VLOOKUP($A941,'HPI Partial'!$A$1:$F$347,6,FALSE),"-")</f>
        <v>1388957</v>
      </c>
    </row>
    <row r="942" spans="1:11" ht="15" customHeight="1" x14ac:dyDescent="0.2">
      <c r="A942" s="109">
        <v>43004</v>
      </c>
      <c r="B942" s="48">
        <v>23.05</v>
      </c>
      <c r="C942" s="48">
        <v>23.4</v>
      </c>
      <c r="D942" s="48">
        <v>22.725000000000001</v>
      </c>
      <c r="E942" s="48">
        <v>22.9</v>
      </c>
      <c r="F942" s="48">
        <v>1232785</v>
      </c>
      <c r="G942" s="105">
        <f>IFERROR(VLOOKUP($A942,'HPI Partial'!$A$1:$F$347,2,FALSE),"-")</f>
        <v>23.05</v>
      </c>
      <c r="H942" s="105">
        <f>IFERROR(VLOOKUP($A942,'HPI Partial'!$A$1:$F$347,3,FALSE),"-")</f>
        <v>23.4</v>
      </c>
      <c r="I942" s="105">
        <f>IFERROR(VLOOKUP($A942,'HPI Partial'!$A$1:$F$347,4,FALSE),"-")</f>
        <v>22.725000000000001</v>
      </c>
      <c r="J942" s="105">
        <f>IFERROR(VLOOKUP($A942,'HPI Partial'!$A$1:$F$347,5,FALSE),"-")</f>
        <v>22.9</v>
      </c>
      <c r="K942" s="105">
        <f>IFERROR(VLOOKUP($A942,'HPI Partial'!$A$1:$F$347,6,FALSE),"-")</f>
        <v>1232785</v>
      </c>
    </row>
    <row r="943" spans="1:11" ht="15" customHeight="1" x14ac:dyDescent="0.2">
      <c r="A943" s="109">
        <v>43003</v>
      </c>
      <c r="B943" s="48">
        <v>23.1</v>
      </c>
      <c r="C943" s="48">
        <v>23.25</v>
      </c>
      <c r="D943" s="48">
        <v>22.274999999999999</v>
      </c>
      <c r="E943" s="48">
        <v>23.15</v>
      </c>
      <c r="F943" s="48">
        <v>1395168</v>
      </c>
      <c r="G943" s="105">
        <f>IFERROR(VLOOKUP($A943,'HPI Partial'!$A$1:$F$347,2,FALSE),"-")</f>
        <v>23.1</v>
      </c>
      <c r="H943" s="105">
        <f>IFERROR(VLOOKUP($A943,'HPI Partial'!$A$1:$F$347,3,FALSE),"-")</f>
        <v>23.25</v>
      </c>
      <c r="I943" s="105">
        <f>IFERROR(VLOOKUP($A943,'HPI Partial'!$A$1:$F$347,4,FALSE),"-")</f>
        <v>22.274999999999999</v>
      </c>
      <c r="J943" s="105">
        <f>IFERROR(VLOOKUP($A943,'HPI Partial'!$A$1:$F$347,5,FALSE),"-")</f>
        <v>23.15</v>
      </c>
      <c r="K943" s="105">
        <f>IFERROR(VLOOKUP($A943,'HPI Partial'!$A$1:$F$347,6,FALSE),"-")</f>
        <v>1395168</v>
      </c>
    </row>
    <row r="944" spans="1:11" ht="15" customHeight="1" x14ac:dyDescent="0.2">
      <c r="A944" s="109">
        <v>43000</v>
      </c>
      <c r="B944" s="48">
        <v>22.95</v>
      </c>
      <c r="C944" s="48">
        <v>23.375</v>
      </c>
      <c r="D944" s="48">
        <v>22.85</v>
      </c>
      <c r="E944" s="48">
        <v>23.1</v>
      </c>
      <c r="F944" s="48">
        <v>1549803</v>
      </c>
      <c r="G944" s="105">
        <f>IFERROR(VLOOKUP($A944,'HPI Partial'!$A$1:$F$347,2,FALSE),"-")</f>
        <v>22.95</v>
      </c>
      <c r="H944" s="105">
        <f>IFERROR(VLOOKUP($A944,'HPI Partial'!$A$1:$F$347,3,FALSE),"-")</f>
        <v>23.375</v>
      </c>
      <c r="I944" s="105">
        <f>IFERROR(VLOOKUP($A944,'HPI Partial'!$A$1:$F$347,4,FALSE),"-")</f>
        <v>22.85</v>
      </c>
      <c r="J944" s="105">
        <f>IFERROR(VLOOKUP($A944,'HPI Partial'!$A$1:$F$347,5,FALSE),"-")</f>
        <v>23.1</v>
      </c>
      <c r="K944" s="105">
        <f>IFERROR(VLOOKUP($A944,'HPI Partial'!$A$1:$F$347,6,FALSE),"-")</f>
        <v>1549803</v>
      </c>
    </row>
    <row r="945" spans="1:11" ht="15" customHeight="1" x14ac:dyDescent="0.2">
      <c r="A945" s="109">
        <v>42999</v>
      </c>
      <c r="B945" s="48">
        <v>22.85</v>
      </c>
      <c r="C945" s="48">
        <v>23.2</v>
      </c>
      <c r="D945" s="48">
        <v>22.65</v>
      </c>
      <c r="E945" s="48">
        <v>22.9</v>
      </c>
      <c r="F945" s="48">
        <v>1105356</v>
      </c>
      <c r="G945" s="105">
        <f>IFERROR(VLOOKUP($A945,'HPI Partial'!$A$1:$F$347,2,FALSE),"-")</f>
        <v>22.85</v>
      </c>
      <c r="H945" s="105">
        <f>IFERROR(VLOOKUP($A945,'HPI Partial'!$A$1:$F$347,3,FALSE),"-")</f>
        <v>23.2</v>
      </c>
      <c r="I945" s="105">
        <f>IFERROR(VLOOKUP($A945,'HPI Partial'!$A$1:$F$347,4,FALSE),"-")</f>
        <v>22.65</v>
      </c>
      <c r="J945" s="105">
        <f>IFERROR(VLOOKUP($A945,'HPI Partial'!$A$1:$F$347,5,FALSE),"-")</f>
        <v>22.9</v>
      </c>
      <c r="K945" s="105">
        <f>IFERROR(VLOOKUP($A945,'HPI Partial'!$A$1:$F$347,6,FALSE),"-")</f>
        <v>1105356</v>
      </c>
    </row>
    <row r="946" spans="1:11" ht="15" customHeight="1" x14ac:dyDescent="0.2">
      <c r="A946" s="109">
        <v>42998</v>
      </c>
      <c r="B946" s="48">
        <v>23.25</v>
      </c>
      <c r="C946" s="48">
        <v>24.08</v>
      </c>
      <c r="D946" s="48">
        <v>22.7</v>
      </c>
      <c r="E946" s="48">
        <v>22.9</v>
      </c>
      <c r="F946" s="48">
        <v>3356352</v>
      </c>
      <c r="G946" s="105">
        <f>IFERROR(VLOOKUP($A946,'HPI Partial'!$A$1:$F$347,2,FALSE),"-")</f>
        <v>23.25</v>
      </c>
      <c r="H946" s="105">
        <f>IFERROR(VLOOKUP($A946,'HPI Partial'!$A$1:$F$347,3,FALSE),"-")</f>
        <v>24.08</v>
      </c>
      <c r="I946" s="105">
        <f>IFERROR(VLOOKUP($A946,'HPI Partial'!$A$1:$F$347,4,FALSE),"-")</f>
        <v>22.7</v>
      </c>
      <c r="J946" s="105">
        <f>IFERROR(VLOOKUP($A946,'HPI Partial'!$A$1:$F$347,5,FALSE),"-")</f>
        <v>22.9</v>
      </c>
      <c r="K946" s="105">
        <f>IFERROR(VLOOKUP($A946,'HPI Partial'!$A$1:$F$347,6,FALSE),"-")</f>
        <v>3356352</v>
      </c>
    </row>
    <row r="947" spans="1:11" ht="15" customHeight="1" x14ac:dyDescent="0.2">
      <c r="A947" s="109">
        <v>42997</v>
      </c>
      <c r="B947" s="48">
        <v>22.1</v>
      </c>
      <c r="C947" s="48">
        <v>22.15</v>
      </c>
      <c r="D947" s="48">
        <v>21.324999999999999</v>
      </c>
      <c r="E947" s="48">
        <v>22</v>
      </c>
      <c r="F947" s="48">
        <v>1291696</v>
      </c>
      <c r="G947" s="105">
        <f>IFERROR(VLOOKUP($A947,'HPI Partial'!$A$1:$F$347,2,FALSE),"-")</f>
        <v>22.1</v>
      </c>
      <c r="H947" s="105">
        <f>IFERROR(VLOOKUP($A947,'HPI Partial'!$A$1:$F$347,3,FALSE),"-")</f>
        <v>22.15</v>
      </c>
      <c r="I947" s="105">
        <f>IFERROR(VLOOKUP($A947,'HPI Partial'!$A$1:$F$347,4,FALSE),"-")</f>
        <v>21.324999999999999</v>
      </c>
      <c r="J947" s="105">
        <f>IFERROR(VLOOKUP($A947,'HPI Partial'!$A$1:$F$347,5,FALSE),"-")</f>
        <v>22</v>
      </c>
      <c r="K947" s="105">
        <f>IFERROR(VLOOKUP($A947,'HPI Partial'!$A$1:$F$347,6,FALSE),"-")</f>
        <v>1291696</v>
      </c>
    </row>
    <row r="948" spans="1:11" ht="15" customHeight="1" x14ac:dyDescent="0.2">
      <c r="A948" s="109">
        <v>42996</v>
      </c>
      <c r="B948" s="48">
        <v>22</v>
      </c>
      <c r="C948" s="48">
        <v>22.45</v>
      </c>
      <c r="D948" s="48">
        <v>21.6</v>
      </c>
      <c r="E948" s="48">
        <v>22.15</v>
      </c>
      <c r="F948" s="48">
        <v>1971956</v>
      </c>
      <c r="G948" s="105">
        <f>IFERROR(VLOOKUP($A948,'HPI Partial'!$A$1:$F$347,2,FALSE),"-")</f>
        <v>22</v>
      </c>
      <c r="H948" s="105">
        <f>IFERROR(VLOOKUP($A948,'HPI Partial'!$A$1:$F$347,3,FALSE),"-")</f>
        <v>22.45</v>
      </c>
      <c r="I948" s="105">
        <f>IFERROR(VLOOKUP($A948,'HPI Partial'!$A$1:$F$347,4,FALSE),"-")</f>
        <v>21.6</v>
      </c>
      <c r="J948" s="105">
        <f>IFERROR(VLOOKUP($A948,'HPI Partial'!$A$1:$F$347,5,FALSE),"-")</f>
        <v>22.15</v>
      </c>
      <c r="K948" s="105">
        <f>IFERROR(VLOOKUP($A948,'HPI Partial'!$A$1:$F$347,6,FALSE),"-")</f>
        <v>1971956</v>
      </c>
    </row>
    <row r="949" spans="1:11" ht="15" customHeight="1" x14ac:dyDescent="0.2">
      <c r="A949" s="109">
        <v>42993</v>
      </c>
      <c r="B949" s="48">
        <v>21</v>
      </c>
      <c r="C949" s="48">
        <v>22.15</v>
      </c>
      <c r="D949" s="48">
        <v>20.85</v>
      </c>
      <c r="E949" s="48">
        <v>22.05</v>
      </c>
      <c r="F949" s="48">
        <v>2104994</v>
      </c>
      <c r="G949" s="105">
        <f>IFERROR(VLOOKUP($A949,'HPI Partial'!$A$1:$F$347,2,FALSE),"-")</f>
        <v>21</v>
      </c>
      <c r="H949" s="105">
        <f>IFERROR(VLOOKUP($A949,'HPI Partial'!$A$1:$F$347,3,FALSE),"-")</f>
        <v>22.15</v>
      </c>
      <c r="I949" s="105">
        <f>IFERROR(VLOOKUP($A949,'HPI Partial'!$A$1:$F$347,4,FALSE),"-")</f>
        <v>20.85</v>
      </c>
      <c r="J949" s="105">
        <f>IFERROR(VLOOKUP($A949,'HPI Partial'!$A$1:$F$347,5,FALSE),"-")</f>
        <v>22.05</v>
      </c>
      <c r="K949" s="105">
        <f>IFERROR(VLOOKUP($A949,'HPI Partial'!$A$1:$F$347,6,FALSE),"-")</f>
        <v>2104994</v>
      </c>
    </row>
    <row r="950" spans="1:11" ht="15" customHeight="1" x14ac:dyDescent="0.2">
      <c r="A950" s="109">
        <v>42992</v>
      </c>
      <c r="B950" s="48">
        <v>20.75</v>
      </c>
      <c r="C950" s="48">
        <v>21.1</v>
      </c>
      <c r="D950" s="48">
        <v>20.55</v>
      </c>
      <c r="E950" s="48">
        <v>21</v>
      </c>
      <c r="F950" s="48">
        <v>874567</v>
      </c>
      <c r="G950" s="105">
        <f>IFERROR(VLOOKUP($A950,'HPI Partial'!$A$1:$F$347,2,FALSE),"-")</f>
        <v>20.75</v>
      </c>
      <c r="H950" s="105">
        <f>IFERROR(VLOOKUP($A950,'HPI Partial'!$A$1:$F$347,3,FALSE),"-")</f>
        <v>21.1</v>
      </c>
      <c r="I950" s="105">
        <f>IFERROR(VLOOKUP($A950,'HPI Partial'!$A$1:$F$347,4,FALSE),"-")</f>
        <v>20.55</v>
      </c>
      <c r="J950" s="105">
        <f>IFERROR(VLOOKUP($A950,'HPI Partial'!$A$1:$F$347,5,FALSE),"-")</f>
        <v>21</v>
      </c>
      <c r="K950" s="105">
        <f>IFERROR(VLOOKUP($A950,'HPI Partial'!$A$1:$F$347,6,FALSE),"-")</f>
        <v>874567</v>
      </c>
    </row>
    <row r="951" spans="1:11" ht="15" customHeight="1" x14ac:dyDescent="0.2">
      <c r="A951" s="109">
        <v>42991</v>
      </c>
      <c r="B951" s="48">
        <v>20.100000000000001</v>
      </c>
      <c r="C951" s="48">
        <v>21.05</v>
      </c>
      <c r="D951" s="48">
        <v>20.05</v>
      </c>
      <c r="E951" s="48">
        <v>20.75</v>
      </c>
      <c r="F951" s="48">
        <v>965960</v>
      </c>
      <c r="G951" s="105">
        <f>IFERROR(VLOOKUP($A951,'HPI Partial'!$A$1:$F$347,2,FALSE),"-")</f>
        <v>20.100000000000001</v>
      </c>
      <c r="H951" s="105">
        <f>IFERROR(VLOOKUP($A951,'HPI Partial'!$A$1:$F$347,3,FALSE),"-")</f>
        <v>21.05</v>
      </c>
      <c r="I951" s="105">
        <f>IFERROR(VLOOKUP($A951,'HPI Partial'!$A$1:$F$347,4,FALSE),"-")</f>
        <v>20.05</v>
      </c>
      <c r="J951" s="105">
        <f>IFERROR(VLOOKUP($A951,'HPI Partial'!$A$1:$F$347,5,FALSE),"-")</f>
        <v>20.75</v>
      </c>
      <c r="K951" s="105">
        <f>IFERROR(VLOOKUP($A951,'HPI Partial'!$A$1:$F$347,6,FALSE),"-")</f>
        <v>965960</v>
      </c>
    </row>
    <row r="952" spans="1:11" ht="15" customHeight="1" x14ac:dyDescent="0.2">
      <c r="A952" s="109">
        <v>42990</v>
      </c>
      <c r="B952" s="48">
        <v>19.75</v>
      </c>
      <c r="C952" s="48">
        <v>20.3</v>
      </c>
      <c r="D952" s="48">
        <v>19.75</v>
      </c>
      <c r="E952" s="48">
        <v>20.100000000000001</v>
      </c>
      <c r="F952" s="48">
        <v>585510</v>
      </c>
      <c r="G952" s="105">
        <f>IFERROR(VLOOKUP($A952,'HPI Partial'!$A$1:$F$347,2,FALSE),"-")</f>
        <v>19.75</v>
      </c>
      <c r="H952" s="105">
        <f>IFERROR(VLOOKUP($A952,'HPI Partial'!$A$1:$F$347,3,FALSE),"-")</f>
        <v>20.3</v>
      </c>
      <c r="I952" s="105">
        <f>IFERROR(VLOOKUP($A952,'HPI Partial'!$A$1:$F$347,4,FALSE),"-")</f>
        <v>19.75</v>
      </c>
      <c r="J952" s="105">
        <f>IFERROR(VLOOKUP($A952,'HPI Partial'!$A$1:$F$347,5,FALSE),"-")</f>
        <v>20.100000000000001</v>
      </c>
      <c r="K952" s="105">
        <f>IFERROR(VLOOKUP($A952,'HPI Partial'!$A$1:$F$347,6,FALSE),"-")</f>
        <v>585510</v>
      </c>
    </row>
    <row r="953" spans="1:11" ht="15" customHeight="1" x14ac:dyDescent="0.2">
      <c r="A953" s="109">
        <v>42989</v>
      </c>
      <c r="B953" s="48">
        <v>19.3</v>
      </c>
      <c r="C953" s="48">
        <v>20.350000000000001</v>
      </c>
      <c r="D953" s="48">
        <v>19.3</v>
      </c>
      <c r="E953" s="48">
        <v>19.899999999999999</v>
      </c>
      <c r="F953" s="48">
        <v>1147324</v>
      </c>
      <c r="G953" s="105">
        <f>IFERROR(VLOOKUP($A953,'HPI Partial'!$A$1:$F$347,2,FALSE),"-")</f>
        <v>19.3</v>
      </c>
      <c r="H953" s="105">
        <f>IFERROR(VLOOKUP($A953,'HPI Partial'!$A$1:$F$347,3,FALSE),"-")</f>
        <v>20.350000000000001</v>
      </c>
      <c r="I953" s="105">
        <f>IFERROR(VLOOKUP($A953,'HPI Partial'!$A$1:$F$347,4,FALSE),"-")</f>
        <v>19.3</v>
      </c>
      <c r="J953" s="105">
        <f>IFERROR(VLOOKUP($A953,'HPI Partial'!$A$1:$F$347,5,FALSE),"-")</f>
        <v>19.899999999999999</v>
      </c>
      <c r="K953" s="105">
        <f>IFERROR(VLOOKUP($A953,'HPI Partial'!$A$1:$F$347,6,FALSE),"-")</f>
        <v>1147324</v>
      </c>
    </row>
    <row r="954" spans="1:11" ht="15" customHeight="1" x14ac:dyDescent="0.2">
      <c r="A954" s="109">
        <v>42986</v>
      </c>
      <c r="B954" s="48">
        <v>19.05</v>
      </c>
      <c r="C954" s="48">
        <v>19.399999999999999</v>
      </c>
      <c r="D954" s="48">
        <v>18.7</v>
      </c>
      <c r="E954" s="48">
        <v>19.05</v>
      </c>
      <c r="F954" s="48">
        <v>676754</v>
      </c>
      <c r="G954" s="105">
        <f>IFERROR(VLOOKUP($A954,'HPI Partial'!$A$1:$F$347,2,FALSE),"-")</f>
        <v>19.05</v>
      </c>
      <c r="H954" s="105">
        <f>IFERROR(VLOOKUP($A954,'HPI Partial'!$A$1:$F$347,3,FALSE),"-")</f>
        <v>19.399999999999999</v>
      </c>
      <c r="I954" s="105">
        <f>IFERROR(VLOOKUP($A954,'HPI Partial'!$A$1:$F$347,4,FALSE),"-")</f>
        <v>18.7</v>
      </c>
      <c r="J954" s="105">
        <f>IFERROR(VLOOKUP($A954,'HPI Partial'!$A$1:$F$347,5,FALSE),"-")</f>
        <v>19.05</v>
      </c>
      <c r="K954" s="105">
        <f>IFERROR(VLOOKUP($A954,'HPI Partial'!$A$1:$F$347,6,FALSE),"-")</f>
        <v>676754</v>
      </c>
    </row>
    <row r="955" spans="1:11" ht="15" customHeight="1" x14ac:dyDescent="0.2">
      <c r="A955" s="109">
        <v>42985</v>
      </c>
      <c r="B955" s="48">
        <v>19.8</v>
      </c>
      <c r="C955" s="48">
        <v>20</v>
      </c>
      <c r="D955" s="48">
        <v>19.100000000000001</v>
      </c>
      <c r="E955" s="48">
        <v>19.100000000000001</v>
      </c>
      <c r="F955" s="48">
        <v>1734154</v>
      </c>
      <c r="G955" s="105">
        <f>IFERROR(VLOOKUP($A955,'HPI Partial'!$A$1:$F$347,2,FALSE),"-")</f>
        <v>19.8</v>
      </c>
      <c r="H955" s="105">
        <f>IFERROR(VLOOKUP($A955,'HPI Partial'!$A$1:$F$347,3,FALSE),"-")</f>
        <v>20</v>
      </c>
      <c r="I955" s="105">
        <f>IFERROR(VLOOKUP($A955,'HPI Partial'!$A$1:$F$347,4,FALSE),"-")</f>
        <v>19.100000000000001</v>
      </c>
      <c r="J955" s="105">
        <f>IFERROR(VLOOKUP($A955,'HPI Partial'!$A$1:$F$347,5,FALSE),"-")</f>
        <v>19.100000000000001</v>
      </c>
      <c r="K955" s="105">
        <f>IFERROR(VLOOKUP($A955,'HPI Partial'!$A$1:$F$347,6,FALSE),"-")</f>
        <v>1734154</v>
      </c>
    </row>
    <row r="956" spans="1:11" ht="15" customHeight="1" x14ac:dyDescent="0.2">
      <c r="A956" s="109">
        <v>42984</v>
      </c>
      <c r="B956" s="48">
        <v>19.55</v>
      </c>
      <c r="C956" s="48">
        <v>19.95</v>
      </c>
      <c r="D956" s="48">
        <v>19.324999999999999</v>
      </c>
      <c r="E956" s="48">
        <v>19.75</v>
      </c>
      <c r="F956" s="48">
        <v>936126</v>
      </c>
      <c r="G956" s="105">
        <f>IFERROR(VLOOKUP($A956,'HPI Partial'!$A$1:$F$347,2,FALSE),"-")</f>
        <v>19.55</v>
      </c>
      <c r="H956" s="105">
        <f>IFERROR(VLOOKUP($A956,'HPI Partial'!$A$1:$F$347,3,FALSE),"-")</f>
        <v>19.95</v>
      </c>
      <c r="I956" s="105">
        <f>IFERROR(VLOOKUP($A956,'HPI Partial'!$A$1:$F$347,4,FALSE),"-")</f>
        <v>19.324999999999999</v>
      </c>
      <c r="J956" s="105">
        <f>IFERROR(VLOOKUP($A956,'HPI Partial'!$A$1:$F$347,5,FALSE),"-")</f>
        <v>19.75</v>
      </c>
      <c r="K956" s="105">
        <f>IFERROR(VLOOKUP($A956,'HPI Partial'!$A$1:$F$347,6,FALSE),"-")</f>
        <v>936126</v>
      </c>
    </row>
    <row r="957" spans="1:11" ht="15" customHeight="1" x14ac:dyDescent="0.2">
      <c r="A957" s="109">
        <v>42983</v>
      </c>
      <c r="B957" s="48">
        <v>19.5</v>
      </c>
      <c r="C957" s="48">
        <v>19.649999999999999</v>
      </c>
      <c r="D957" s="48">
        <v>19.149999999999999</v>
      </c>
      <c r="E957" s="48">
        <v>19.5</v>
      </c>
      <c r="F957" s="48">
        <v>1451712</v>
      </c>
      <c r="G957" s="105">
        <f>IFERROR(VLOOKUP($A957,'HPI Partial'!$A$1:$F$347,2,FALSE),"-")</f>
        <v>19.5</v>
      </c>
      <c r="H957" s="105">
        <f>IFERROR(VLOOKUP($A957,'HPI Partial'!$A$1:$F$347,3,FALSE),"-")</f>
        <v>19.649999999999999</v>
      </c>
      <c r="I957" s="105">
        <f>IFERROR(VLOOKUP($A957,'HPI Partial'!$A$1:$F$347,4,FALSE),"-")</f>
        <v>19.149999999999999</v>
      </c>
      <c r="J957" s="105">
        <f>IFERROR(VLOOKUP($A957,'HPI Partial'!$A$1:$F$347,5,FALSE),"-")</f>
        <v>19.5</v>
      </c>
      <c r="K957" s="105">
        <f>IFERROR(VLOOKUP($A957,'HPI Partial'!$A$1:$F$347,6,FALSE),"-")</f>
        <v>1451712</v>
      </c>
    </row>
    <row r="958" spans="1:11" ht="15" customHeight="1" x14ac:dyDescent="0.2">
      <c r="A958" s="109">
        <v>42979</v>
      </c>
      <c r="B958" s="48">
        <v>18.75</v>
      </c>
      <c r="C958" s="48">
        <v>19.850000000000001</v>
      </c>
      <c r="D958" s="48">
        <v>18.7</v>
      </c>
      <c r="E958" s="48">
        <v>19.55</v>
      </c>
      <c r="F958" s="48">
        <v>1509373</v>
      </c>
      <c r="G958" s="105">
        <f>IFERROR(VLOOKUP($A958,'HPI Partial'!$A$1:$F$347,2,FALSE),"-")</f>
        <v>18.75</v>
      </c>
      <c r="H958" s="105">
        <f>IFERROR(VLOOKUP($A958,'HPI Partial'!$A$1:$F$347,3,FALSE),"-")</f>
        <v>19.850000000000001</v>
      </c>
      <c r="I958" s="105">
        <f>IFERROR(VLOOKUP($A958,'HPI Partial'!$A$1:$F$347,4,FALSE),"-")</f>
        <v>18.7</v>
      </c>
      <c r="J958" s="105">
        <f>IFERROR(VLOOKUP($A958,'HPI Partial'!$A$1:$F$347,5,FALSE),"-")</f>
        <v>19.55</v>
      </c>
      <c r="K958" s="105">
        <f>IFERROR(VLOOKUP($A958,'HPI Partial'!$A$1:$F$347,6,FALSE),"-")</f>
        <v>1509373</v>
      </c>
    </row>
    <row r="959" spans="1:11" ht="15" customHeight="1" x14ac:dyDescent="0.2">
      <c r="A959" s="109">
        <v>42978</v>
      </c>
      <c r="B959" s="48">
        <v>18.45</v>
      </c>
      <c r="C959" s="48">
        <v>18.649999999999999</v>
      </c>
      <c r="D959" s="48">
        <v>18.175000000000001</v>
      </c>
      <c r="E959" s="48">
        <v>18.649999999999999</v>
      </c>
      <c r="F959" s="48">
        <v>801139</v>
      </c>
      <c r="G959" s="105">
        <f>IFERROR(VLOOKUP($A959,'HPI Partial'!$A$1:$F$347,2,FALSE),"-")</f>
        <v>18.45</v>
      </c>
      <c r="H959" s="105">
        <f>IFERROR(VLOOKUP($A959,'HPI Partial'!$A$1:$F$347,3,FALSE),"-")</f>
        <v>18.649999999999999</v>
      </c>
      <c r="I959" s="105">
        <f>IFERROR(VLOOKUP($A959,'HPI Partial'!$A$1:$F$347,4,FALSE),"-")</f>
        <v>18.175000000000001</v>
      </c>
      <c r="J959" s="105">
        <f>IFERROR(VLOOKUP($A959,'HPI Partial'!$A$1:$F$347,5,FALSE),"-")</f>
        <v>18.649999999999999</v>
      </c>
      <c r="K959" s="105">
        <f>IFERROR(VLOOKUP($A959,'HPI Partial'!$A$1:$F$347,6,FALSE),"-")</f>
        <v>801139</v>
      </c>
    </row>
    <row r="960" spans="1:11" ht="15" customHeight="1" x14ac:dyDescent="0.2">
      <c r="A960" s="109">
        <v>42977</v>
      </c>
      <c r="B960" s="48">
        <v>18.2</v>
      </c>
      <c r="C960" s="48">
        <v>18.649999999999999</v>
      </c>
      <c r="D960" s="48">
        <v>18.100000000000001</v>
      </c>
      <c r="E960" s="48">
        <v>18.5</v>
      </c>
      <c r="F960" s="48">
        <v>643638</v>
      </c>
      <c r="G960" s="105">
        <f>IFERROR(VLOOKUP($A960,'HPI Partial'!$A$1:$F$347,2,FALSE),"-")</f>
        <v>18.2</v>
      </c>
      <c r="H960" s="105">
        <f>IFERROR(VLOOKUP($A960,'HPI Partial'!$A$1:$F$347,3,FALSE),"-")</f>
        <v>18.649999999999999</v>
      </c>
      <c r="I960" s="105">
        <f>IFERROR(VLOOKUP($A960,'HPI Partial'!$A$1:$F$347,4,FALSE),"-")</f>
        <v>18.100000000000001</v>
      </c>
      <c r="J960" s="105">
        <f>IFERROR(VLOOKUP($A960,'HPI Partial'!$A$1:$F$347,5,FALSE),"-")</f>
        <v>18.5</v>
      </c>
      <c r="K960" s="105">
        <f>IFERROR(VLOOKUP($A960,'HPI Partial'!$A$1:$F$347,6,FALSE),"-")</f>
        <v>643638</v>
      </c>
    </row>
    <row r="961" spans="1:11" ht="15" customHeight="1" x14ac:dyDescent="0.2">
      <c r="A961" s="109">
        <v>42976</v>
      </c>
      <c r="B961" s="48">
        <v>18.75</v>
      </c>
      <c r="C961" s="48">
        <v>18.8</v>
      </c>
      <c r="D961" s="48">
        <v>18.2</v>
      </c>
      <c r="E961" s="48">
        <v>18.25</v>
      </c>
      <c r="F961" s="48">
        <v>533911</v>
      </c>
      <c r="G961" s="105">
        <f>IFERROR(VLOOKUP($A961,'HPI Partial'!$A$1:$F$347,2,FALSE),"-")</f>
        <v>18.75</v>
      </c>
      <c r="H961" s="105">
        <f>IFERROR(VLOOKUP($A961,'HPI Partial'!$A$1:$F$347,3,FALSE),"-")</f>
        <v>18.8</v>
      </c>
      <c r="I961" s="105">
        <f>IFERROR(VLOOKUP($A961,'HPI Partial'!$A$1:$F$347,4,FALSE),"-")</f>
        <v>18.2</v>
      </c>
      <c r="J961" s="105">
        <f>IFERROR(VLOOKUP($A961,'HPI Partial'!$A$1:$F$347,5,FALSE),"-")</f>
        <v>18.25</v>
      </c>
      <c r="K961" s="105">
        <f>IFERROR(VLOOKUP($A961,'HPI Partial'!$A$1:$F$347,6,FALSE),"-")</f>
        <v>533911</v>
      </c>
    </row>
    <row r="962" spans="1:11" ht="15" customHeight="1" x14ac:dyDescent="0.2">
      <c r="A962" s="109">
        <v>42975</v>
      </c>
      <c r="B962" s="48">
        <v>18.8</v>
      </c>
      <c r="C962" s="48">
        <v>19.25</v>
      </c>
      <c r="D962" s="48">
        <v>18.600000000000001</v>
      </c>
      <c r="E962" s="48">
        <v>18.8</v>
      </c>
      <c r="F962" s="48">
        <v>1138602</v>
      </c>
      <c r="G962" s="105">
        <f>IFERROR(VLOOKUP($A962,'HPI Partial'!$A$1:$F$347,2,FALSE),"-")</f>
        <v>18.8</v>
      </c>
      <c r="H962" s="105">
        <f>IFERROR(VLOOKUP($A962,'HPI Partial'!$A$1:$F$347,3,FALSE),"-")</f>
        <v>19.25</v>
      </c>
      <c r="I962" s="105">
        <f>IFERROR(VLOOKUP($A962,'HPI Partial'!$A$1:$F$347,4,FALSE),"-")</f>
        <v>18.600000000000001</v>
      </c>
      <c r="J962" s="105">
        <f>IFERROR(VLOOKUP($A962,'HPI Partial'!$A$1:$F$347,5,FALSE),"-")</f>
        <v>18.8</v>
      </c>
      <c r="K962" s="105">
        <f>IFERROR(VLOOKUP($A962,'HPI Partial'!$A$1:$F$347,6,FALSE),"-")</f>
        <v>1138602</v>
      </c>
    </row>
    <row r="963" spans="1:11" ht="15" customHeight="1" x14ac:dyDescent="0.2">
      <c r="A963" s="109">
        <v>42972</v>
      </c>
      <c r="B963" s="48">
        <v>18.45</v>
      </c>
      <c r="C963" s="48">
        <v>19.175000000000001</v>
      </c>
      <c r="D963" s="48">
        <v>18.25</v>
      </c>
      <c r="E963" s="48">
        <v>18.8</v>
      </c>
      <c r="F963" s="48">
        <v>763492</v>
      </c>
      <c r="G963" s="105">
        <f>IFERROR(VLOOKUP($A963,'HPI Partial'!$A$1:$F$347,2,FALSE),"-")</f>
        <v>18.45</v>
      </c>
      <c r="H963" s="105">
        <f>IFERROR(VLOOKUP($A963,'HPI Partial'!$A$1:$F$347,3,FALSE),"-")</f>
        <v>19.175000000000001</v>
      </c>
      <c r="I963" s="105">
        <f>IFERROR(VLOOKUP($A963,'HPI Partial'!$A$1:$F$347,4,FALSE),"-")</f>
        <v>18.25</v>
      </c>
      <c r="J963" s="105">
        <f>IFERROR(VLOOKUP($A963,'HPI Partial'!$A$1:$F$347,5,FALSE),"-")</f>
        <v>18.8</v>
      </c>
      <c r="K963" s="105">
        <f>IFERROR(VLOOKUP($A963,'HPI Partial'!$A$1:$F$347,6,FALSE),"-")</f>
        <v>763492</v>
      </c>
    </row>
    <row r="964" spans="1:11" ht="15" customHeight="1" x14ac:dyDescent="0.2">
      <c r="A964" s="109">
        <v>42971</v>
      </c>
      <c r="B964" s="48">
        <v>17.75</v>
      </c>
      <c r="C964" s="48">
        <v>18.600000000000001</v>
      </c>
      <c r="D964" s="48">
        <v>17.725000000000001</v>
      </c>
      <c r="E964" s="48">
        <v>18.350000000000001</v>
      </c>
      <c r="F964" s="48">
        <v>1246200</v>
      </c>
      <c r="G964" s="105">
        <f>IFERROR(VLOOKUP($A964,'HPI Partial'!$A$1:$F$347,2,FALSE),"-")</f>
        <v>17.75</v>
      </c>
      <c r="H964" s="105">
        <f>IFERROR(VLOOKUP($A964,'HPI Partial'!$A$1:$F$347,3,FALSE),"-")</f>
        <v>18.600000000000001</v>
      </c>
      <c r="I964" s="105">
        <f>IFERROR(VLOOKUP($A964,'HPI Partial'!$A$1:$F$347,4,FALSE),"-")</f>
        <v>17.725000000000001</v>
      </c>
      <c r="J964" s="105">
        <f>IFERROR(VLOOKUP($A964,'HPI Partial'!$A$1:$F$347,5,FALSE),"-")</f>
        <v>18.350000000000001</v>
      </c>
      <c r="K964" s="105">
        <f>IFERROR(VLOOKUP($A964,'HPI Partial'!$A$1:$F$347,6,FALSE),"-")</f>
        <v>1246200</v>
      </c>
    </row>
    <row r="965" spans="1:11" ht="15" customHeight="1" x14ac:dyDescent="0.2">
      <c r="A965" s="109">
        <v>42970</v>
      </c>
      <c r="B965" s="48">
        <v>18</v>
      </c>
      <c r="C965" s="48">
        <v>18.149999999999999</v>
      </c>
      <c r="D965" s="48">
        <v>17.574999999999999</v>
      </c>
      <c r="E965" s="48">
        <v>17.7</v>
      </c>
      <c r="F965" s="48">
        <v>934012</v>
      </c>
      <c r="G965" s="105">
        <f>IFERROR(VLOOKUP($A965,'HPI Partial'!$A$1:$F$347,2,FALSE),"-")</f>
        <v>18</v>
      </c>
      <c r="H965" s="105">
        <f>IFERROR(VLOOKUP($A965,'HPI Partial'!$A$1:$F$347,3,FALSE),"-")</f>
        <v>18.149999999999999</v>
      </c>
      <c r="I965" s="105">
        <f>IFERROR(VLOOKUP($A965,'HPI Partial'!$A$1:$F$347,4,FALSE),"-")</f>
        <v>17.574999999999999</v>
      </c>
      <c r="J965" s="105">
        <f>IFERROR(VLOOKUP($A965,'HPI Partial'!$A$1:$F$347,5,FALSE),"-")</f>
        <v>17.7</v>
      </c>
      <c r="K965" s="105">
        <f>IFERROR(VLOOKUP($A965,'HPI Partial'!$A$1:$F$347,6,FALSE),"-")</f>
        <v>934012</v>
      </c>
    </row>
    <row r="966" spans="1:11" ht="15" customHeight="1" x14ac:dyDescent="0.2">
      <c r="A966" s="109">
        <v>42969</v>
      </c>
      <c r="B966" s="48">
        <v>18.100000000000001</v>
      </c>
      <c r="C966" s="48">
        <v>18.149999999999999</v>
      </c>
      <c r="D966" s="48">
        <v>17.774999999999999</v>
      </c>
      <c r="E966" s="48">
        <v>18.05</v>
      </c>
      <c r="F966" s="48">
        <v>585816</v>
      </c>
      <c r="G966" s="105">
        <f>IFERROR(VLOOKUP($A966,'HPI Partial'!$A$1:$F$347,2,FALSE),"-")</f>
        <v>18.100000000000001</v>
      </c>
      <c r="H966" s="105">
        <f>IFERROR(VLOOKUP($A966,'HPI Partial'!$A$1:$F$347,3,FALSE),"-")</f>
        <v>18.149999999999999</v>
      </c>
      <c r="I966" s="105">
        <f>IFERROR(VLOOKUP($A966,'HPI Partial'!$A$1:$F$347,4,FALSE),"-")</f>
        <v>17.774999999999999</v>
      </c>
      <c r="J966" s="105">
        <f>IFERROR(VLOOKUP($A966,'HPI Partial'!$A$1:$F$347,5,FALSE),"-")</f>
        <v>18.05</v>
      </c>
      <c r="K966" s="105">
        <f>IFERROR(VLOOKUP($A966,'HPI Partial'!$A$1:$F$347,6,FALSE),"-")</f>
        <v>585816</v>
      </c>
    </row>
    <row r="967" spans="1:11" ht="15" customHeight="1" x14ac:dyDescent="0.2">
      <c r="A967" s="109">
        <v>42968</v>
      </c>
      <c r="B967" s="48">
        <v>18.3</v>
      </c>
      <c r="C967" s="48">
        <v>18.350000000000001</v>
      </c>
      <c r="D967" s="48">
        <v>17.8</v>
      </c>
      <c r="E967" s="48">
        <v>18.05</v>
      </c>
      <c r="F967" s="48">
        <v>866353</v>
      </c>
      <c r="G967" s="105">
        <f>IFERROR(VLOOKUP($A967,'HPI Partial'!$A$1:$F$347,2,FALSE),"-")</f>
        <v>18.3</v>
      </c>
      <c r="H967" s="105">
        <f>IFERROR(VLOOKUP($A967,'HPI Partial'!$A$1:$F$347,3,FALSE),"-")</f>
        <v>18.350000000000001</v>
      </c>
      <c r="I967" s="105">
        <f>IFERROR(VLOOKUP($A967,'HPI Partial'!$A$1:$F$347,4,FALSE),"-")</f>
        <v>17.8</v>
      </c>
      <c r="J967" s="105">
        <f>IFERROR(VLOOKUP($A967,'HPI Partial'!$A$1:$F$347,5,FALSE),"-")</f>
        <v>18.05</v>
      </c>
      <c r="K967" s="105">
        <f>IFERROR(VLOOKUP($A967,'HPI Partial'!$A$1:$F$347,6,FALSE),"-")</f>
        <v>866353</v>
      </c>
    </row>
    <row r="968" spans="1:11" ht="15" customHeight="1" x14ac:dyDescent="0.2">
      <c r="A968" s="109">
        <v>42965</v>
      </c>
      <c r="B968" s="48">
        <v>18.7</v>
      </c>
      <c r="C968" s="48">
        <v>18.95</v>
      </c>
      <c r="D968" s="48">
        <v>18.125</v>
      </c>
      <c r="E968" s="48">
        <v>18.25</v>
      </c>
      <c r="F968" s="48">
        <v>1461963</v>
      </c>
      <c r="G968" s="105">
        <f>IFERROR(VLOOKUP($A968,'HPI Partial'!$A$1:$F$347,2,FALSE),"-")</f>
        <v>18.7</v>
      </c>
      <c r="H968" s="105">
        <f>IFERROR(VLOOKUP($A968,'HPI Partial'!$A$1:$F$347,3,FALSE),"-")</f>
        <v>18.95</v>
      </c>
      <c r="I968" s="105">
        <f>IFERROR(VLOOKUP($A968,'HPI Partial'!$A$1:$F$347,4,FALSE),"-")</f>
        <v>18.125</v>
      </c>
      <c r="J968" s="105">
        <f>IFERROR(VLOOKUP($A968,'HPI Partial'!$A$1:$F$347,5,FALSE),"-")</f>
        <v>18.25</v>
      </c>
      <c r="K968" s="105">
        <f>IFERROR(VLOOKUP($A968,'HPI Partial'!$A$1:$F$347,6,FALSE),"-")</f>
        <v>1461963</v>
      </c>
    </row>
    <row r="969" spans="1:11" ht="15" customHeight="1" x14ac:dyDescent="0.2">
      <c r="A969" s="109">
        <v>42964</v>
      </c>
      <c r="B969" s="48">
        <v>18.3</v>
      </c>
      <c r="C969" s="48">
        <v>18.875</v>
      </c>
      <c r="D969" s="48">
        <v>18.3</v>
      </c>
      <c r="E969" s="48">
        <v>18.75</v>
      </c>
      <c r="F969" s="48">
        <v>1031968</v>
      </c>
      <c r="G969" s="105" t="str">
        <f>IFERROR(VLOOKUP($A969,'HPI Partial'!$A$1:$F$347,2,FALSE),"-")</f>
        <v>-</v>
      </c>
      <c r="H969" s="105" t="str">
        <f>IFERROR(VLOOKUP($A969,'HPI Partial'!$A$1:$F$347,3,FALSE),"-")</f>
        <v>-</v>
      </c>
      <c r="I969" s="105" t="str">
        <f>IFERROR(VLOOKUP($A969,'HPI Partial'!$A$1:$F$347,4,FALSE),"-")</f>
        <v>-</v>
      </c>
      <c r="J969" s="105" t="str">
        <f>IFERROR(VLOOKUP($A969,'HPI Partial'!$A$1:$F$347,5,FALSE),"-")</f>
        <v>-</v>
      </c>
      <c r="K969" s="105" t="str">
        <f>IFERROR(VLOOKUP($A969,'HPI Partial'!$A$1:$F$347,6,FALSE),"-")</f>
        <v>-</v>
      </c>
    </row>
    <row r="970" spans="1:11" ht="15" customHeight="1" x14ac:dyDescent="0.2">
      <c r="A970" s="109">
        <v>42963</v>
      </c>
      <c r="B970" s="48">
        <v>18.55</v>
      </c>
      <c r="C970" s="48">
        <v>18.75</v>
      </c>
      <c r="D970" s="48">
        <v>18.3</v>
      </c>
      <c r="E970" s="48">
        <v>18.399999999999999</v>
      </c>
      <c r="F970" s="48">
        <v>620886</v>
      </c>
      <c r="G970" s="105" t="str">
        <f>IFERROR(VLOOKUP($A970,'HPI Partial'!$A$1:$F$347,2,FALSE),"-")</f>
        <v>-</v>
      </c>
      <c r="H970" s="105" t="str">
        <f>IFERROR(VLOOKUP($A970,'HPI Partial'!$A$1:$F$347,3,FALSE),"-")</f>
        <v>-</v>
      </c>
      <c r="I970" s="105" t="str">
        <f>IFERROR(VLOOKUP($A970,'HPI Partial'!$A$1:$F$347,4,FALSE),"-")</f>
        <v>-</v>
      </c>
      <c r="J970" s="105" t="str">
        <f>IFERROR(VLOOKUP($A970,'HPI Partial'!$A$1:$F$347,5,FALSE),"-")</f>
        <v>-</v>
      </c>
      <c r="K970" s="105" t="str">
        <f>IFERROR(VLOOKUP($A970,'HPI Partial'!$A$1:$F$347,6,FALSE),"-")</f>
        <v>-</v>
      </c>
    </row>
    <row r="971" spans="1:11" ht="15" customHeight="1" x14ac:dyDescent="0.2">
      <c r="A971" s="109">
        <v>42962</v>
      </c>
      <c r="B971" s="48">
        <v>18.850000000000001</v>
      </c>
      <c r="C971" s="48">
        <v>18.95</v>
      </c>
      <c r="D971" s="48">
        <v>18.399999999999999</v>
      </c>
      <c r="E971" s="48">
        <v>18.55</v>
      </c>
      <c r="F971" s="48">
        <v>1001076</v>
      </c>
      <c r="G971" s="105" t="str">
        <f>IFERROR(VLOOKUP($A971,'HPI Partial'!$A$1:$F$347,2,FALSE),"-")</f>
        <v>-</v>
      </c>
      <c r="H971" s="105" t="str">
        <f>IFERROR(VLOOKUP($A971,'HPI Partial'!$A$1:$F$347,3,FALSE),"-")</f>
        <v>-</v>
      </c>
      <c r="I971" s="105" t="str">
        <f>IFERROR(VLOOKUP($A971,'HPI Partial'!$A$1:$F$347,4,FALSE),"-")</f>
        <v>-</v>
      </c>
      <c r="J971" s="105" t="str">
        <f>IFERROR(VLOOKUP($A971,'HPI Partial'!$A$1:$F$347,5,FALSE),"-")</f>
        <v>-</v>
      </c>
      <c r="K971" s="105" t="str">
        <f>IFERROR(VLOOKUP($A971,'HPI Partial'!$A$1:$F$347,6,FALSE),"-")</f>
        <v>-</v>
      </c>
    </row>
    <row r="972" spans="1:11" ht="15" customHeight="1" x14ac:dyDescent="0.2">
      <c r="A972" s="109">
        <v>42961</v>
      </c>
      <c r="B972" s="48">
        <v>19.100000000000001</v>
      </c>
      <c r="C972" s="48">
        <v>19.25</v>
      </c>
      <c r="D972" s="48">
        <v>18.75</v>
      </c>
      <c r="E972" s="48">
        <v>18.850000000000001</v>
      </c>
      <c r="F972" s="48">
        <v>1004617</v>
      </c>
      <c r="G972" s="105" t="str">
        <f>IFERROR(VLOOKUP($A972,'HPI Partial'!$A$1:$F$347,2,FALSE),"-")</f>
        <v>-</v>
      </c>
      <c r="H972" s="105" t="str">
        <f>IFERROR(VLOOKUP($A972,'HPI Partial'!$A$1:$F$347,3,FALSE),"-")</f>
        <v>-</v>
      </c>
      <c r="I972" s="105" t="str">
        <f>IFERROR(VLOOKUP($A972,'HPI Partial'!$A$1:$F$347,4,FALSE),"-")</f>
        <v>-</v>
      </c>
      <c r="J972" s="105" t="str">
        <f>IFERROR(VLOOKUP($A972,'HPI Partial'!$A$1:$F$347,5,FALSE),"-")</f>
        <v>-</v>
      </c>
      <c r="K972" s="105" t="str">
        <f>IFERROR(VLOOKUP($A972,'HPI Partial'!$A$1:$F$347,6,FALSE),"-")</f>
        <v>-</v>
      </c>
    </row>
    <row r="973" spans="1:11" ht="15" customHeight="1" x14ac:dyDescent="0.2">
      <c r="A973" s="109">
        <v>42958</v>
      </c>
      <c r="B973" s="48">
        <v>19.45</v>
      </c>
      <c r="C973" s="48">
        <v>19.600000000000001</v>
      </c>
      <c r="D973" s="48">
        <v>18.899999999999999</v>
      </c>
      <c r="E973" s="48">
        <v>19</v>
      </c>
      <c r="F973" s="48">
        <v>955022</v>
      </c>
      <c r="G973" s="105" t="str">
        <f>IFERROR(VLOOKUP($A973,'HPI Partial'!$A$1:$F$347,2,FALSE),"-")</f>
        <v>-</v>
      </c>
      <c r="H973" s="105" t="str">
        <f>IFERROR(VLOOKUP($A973,'HPI Partial'!$A$1:$F$347,3,FALSE),"-")</f>
        <v>-</v>
      </c>
      <c r="I973" s="105" t="str">
        <f>IFERROR(VLOOKUP($A973,'HPI Partial'!$A$1:$F$347,4,FALSE),"-")</f>
        <v>-</v>
      </c>
      <c r="J973" s="105" t="str">
        <f>IFERROR(VLOOKUP($A973,'HPI Partial'!$A$1:$F$347,5,FALSE),"-")</f>
        <v>-</v>
      </c>
      <c r="K973" s="105" t="str">
        <f>IFERROR(VLOOKUP($A973,'HPI Partial'!$A$1:$F$347,6,FALSE),"-")</f>
        <v>-</v>
      </c>
    </row>
    <row r="974" spans="1:11" ht="15" customHeight="1" x14ac:dyDescent="0.2">
      <c r="A974" s="109">
        <v>42957</v>
      </c>
      <c r="B974" s="48">
        <v>19.8</v>
      </c>
      <c r="C974" s="48">
        <v>19.8</v>
      </c>
      <c r="D974" s="48">
        <v>19.324999999999999</v>
      </c>
      <c r="E974" s="48">
        <v>19.600000000000001</v>
      </c>
      <c r="F974" s="48">
        <v>1477445</v>
      </c>
      <c r="G974" s="105" t="str">
        <f>IFERROR(VLOOKUP($A974,'HPI Partial'!$A$1:$F$347,2,FALSE),"-")</f>
        <v>-</v>
      </c>
      <c r="H974" s="105" t="str">
        <f>IFERROR(VLOOKUP($A974,'HPI Partial'!$A$1:$F$347,3,FALSE),"-")</f>
        <v>-</v>
      </c>
      <c r="I974" s="105" t="str">
        <f>IFERROR(VLOOKUP($A974,'HPI Partial'!$A$1:$F$347,4,FALSE),"-")</f>
        <v>-</v>
      </c>
      <c r="J974" s="105" t="str">
        <f>IFERROR(VLOOKUP($A974,'HPI Partial'!$A$1:$F$347,5,FALSE),"-")</f>
        <v>-</v>
      </c>
      <c r="K974" s="105" t="str">
        <f>IFERROR(VLOOKUP($A974,'HPI Partial'!$A$1:$F$347,6,FALSE),"-")</f>
        <v>-</v>
      </c>
    </row>
    <row r="975" spans="1:11" ht="15" customHeight="1" x14ac:dyDescent="0.2">
      <c r="A975" s="109">
        <v>42956</v>
      </c>
      <c r="B975" s="48">
        <v>20.5</v>
      </c>
      <c r="C975" s="48">
        <v>20.5</v>
      </c>
      <c r="D975" s="48">
        <v>19.850000000000001</v>
      </c>
      <c r="E975" s="48">
        <v>19.850000000000001</v>
      </c>
      <c r="F975" s="48">
        <v>710001</v>
      </c>
      <c r="G975" s="105" t="str">
        <f>IFERROR(VLOOKUP($A975,'HPI Partial'!$A$1:$F$347,2,FALSE),"-")</f>
        <v>-</v>
      </c>
      <c r="H975" s="105" t="str">
        <f>IFERROR(VLOOKUP($A975,'HPI Partial'!$A$1:$F$347,3,FALSE),"-")</f>
        <v>-</v>
      </c>
      <c r="I975" s="105" t="str">
        <f>IFERROR(VLOOKUP($A975,'HPI Partial'!$A$1:$F$347,4,FALSE),"-")</f>
        <v>-</v>
      </c>
      <c r="J975" s="105" t="str">
        <f>IFERROR(VLOOKUP($A975,'HPI Partial'!$A$1:$F$347,5,FALSE),"-")</f>
        <v>-</v>
      </c>
      <c r="K975" s="105" t="str">
        <f>IFERROR(VLOOKUP($A975,'HPI Partial'!$A$1:$F$347,6,FALSE),"-")</f>
        <v>-</v>
      </c>
    </row>
    <row r="976" spans="1:11" ht="15" customHeight="1" x14ac:dyDescent="0.2">
      <c r="A976" s="109">
        <v>42955</v>
      </c>
      <c r="B976" s="48">
        <v>20.45</v>
      </c>
      <c r="C976" s="48">
        <v>20.85</v>
      </c>
      <c r="D976" s="48">
        <v>20.399999999999999</v>
      </c>
      <c r="E976" s="48">
        <v>20.65</v>
      </c>
      <c r="F976" s="48">
        <v>1666861</v>
      </c>
      <c r="G976" s="105" t="str">
        <f>IFERROR(VLOOKUP($A976,'HPI Partial'!$A$1:$F$347,2,FALSE),"-")</f>
        <v>-</v>
      </c>
      <c r="H976" s="105" t="str">
        <f>IFERROR(VLOOKUP($A976,'HPI Partial'!$A$1:$F$347,3,FALSE),"-")</f>
        <v>-</v>
      </c>
      <c r="I976" s="105" t="str">
        <f>IFERROR(VLOOKUP($A976,'HPI Partial'!$A$1:$F$347,4,FALSE),"-")</f>
        <v>-</v>
      </c>
      <c r="J976" s="105" t="str">
        <f>IFERROR(VLOOKUP($A976,'HPI Partial'!$A$1:$F$347,5,FALSE),"-")</f>
        <v>-</v>
      </c>
      <c r="K976" s="105" t="str">
        <f>IFERROR(VLOOKUP($A976,'HPI Partial'!$A$1:$F$347,6,FALSE),"-")</f>
        <v>-</v>
      </c>
    </row>
    <row r="977" spans="1:11" ht="15" customHeight="1" x14ac:dyDescent="0.2">
      <c r="A977" s="109">
        <v>42954</v>
      </c>
      <c r="B977" s="48">
        <v>20.350000000000001</v>
      </c>
      <c r="C977" s="48">
        <v>20.55</v>
      </c>
      <c r="D977" s="48">
        <v>20.149999999999999</v>
      </c>
      <c r="E977" s="48">
        <v>20.45</v>
      </c>
      <c r="F977" s="48">
        <v>748978</v>
      </c>
      <c r="G977" s="105" t="str">
        <f>IFERROR(VLOOKUP($A977,'HPI Partial'!$A$1:$F$347,2,FALSE),"-")</f>
        <v>-</v>
      </c>
      <c r="H977" s="105" t="str">
        <f>IFERROR(VLOOKUP($A977,'HPI Partial'!$A$1:$F$347,3,FALSE),"-")</f>
        <v>-</v>
      </c>
      <c r="I977" s="105" t="str">
        <f>IFERROR(VLOOKUP($A977,'HPI Partial'!$A$1:$F$347,4,FALSE),"-")</f>
        <v>-</v>
      </c>
      <c r="J977" s="105" t="str">
        <f>IFERROR(VLOOKUP($A977,'HPI Partial'!$A$1:$F$347,5,FALSE),"-")</f>
        <v>-</v>
      </c>
      <c r="K977" s="105" t="str">
        <f>IFERROR(VLOOKUP($A977,'HPI Partial'!$A$1:$F$347,6,FALSE),"-")</f>
        <v>-</v>
      </c>
    </row>
    <row r="978" spans="1:11" ht="15" customHeight="1" x14ac:dyDescent="0.2">
      <c r="A978" s="109">
        <v>42951</v>
      </c>
      <c r="B978" s="48">
        <v>20.25</v>
      </c>
      <c r="C978" s="48">
        <v>20.6</v>
      </c>
      <c r="D978" s="48">
        <v>20.125</v>
      </c>
      <c r="E978" s="48">
        <v>20.45</v>
      </c>
      <c r="F978" s="48">
        <v>1021913</v>
      </c>
      <c r="G978" s="105" t="str">
        <f>IFERROR(VLOOKUP($A978,'HPI Partial'!$A$1:$F$347,2,FALSE),"-")</f>
        <v>-</v>
      </c>
      <c r="H978" s="105" t="str">
        <f>IFERROR(VLOOKUP($A978,'HPI Partial'!$A$1:$F$347,3,FALSE),"-")</f>
        <v>-</v>
      </c>
      <c r="I978" s="105" t="str">
        <f>IFERROR(VLOOKUP($A978,'HPI Partial'!$A$1:$F$347,4,FALSE),"-")</f>
        <v>-</v>
      </c>
      <c r="J978" s="105" t="str">
        <f>IFERROR(VLOOKUP($A978,'HPI Partial'!$A$1:$F$347,5,FALSE),"-")</f>
        <v>-</v>
      </c>
      <c r="K978" s="105" t="str">
        <f>IFERROR(VLOOKUP($A978,'HPI Partial'!$A$1:$F$347,6,FALSE),"-")</f>
        <v>-</v>
      </c>
    </row>
    <row r="979" spans="1:11" ht="15" customHeight="1" x14ac:dyDescent="0.2">
      <c r="A979" s="109">
        <v>42950</v>
      </c>
      <c r="B979" s="48">
        <v>20.350000000000001</v>
      </c>
      <c r="C979" s="48">
        <v>20.95</v>
      </c>
      <c r="D979" s="48">
        <v>20.25</v>
      </c>
      <c r="E979" s="48">
        <v>20.3</v>
      </c>
      <c r="F979" s="48">
        <v>1095198</v>
      </c>
      <c r="G979" s="105" t="str">
        <f>IFERROR(VLOOKUP($A979,'HPI Partial'!$A$1:$F$347,2,FALSE),"-")</f>
        <v>-</v>
      </c>
      <c r="H979" s="105" t="str">
        <f>IFERROR(VLOOKUP($A979,'HPI Partial'!$A$1:$F$347,3,FALSE),"-")</f>
        <v>-</v>
      </c>
      <c r="I979" s="105" t="str">
        <f>IFERROR(VLOOKUP($A979,'HPI Partial'!$A$1:$F$347,4,FALSE),"-")</f>
        <v>-</v>
      </c>
      <c r="J979" s="105" t="str">
        <f>IFERROR(VLOOKUP($A979,'HPI Partial'!$A$1:$F$347,5,FALSE),"-")</f>
        <v>-</v>
      </c>
      <c r="K979" s="105" t="str">
        <f>IFERROR(VLOOKUP($A979,'HPI Partial'!$A$1:$F$347,6,FALSE),"-")</f>
        <v>-</v>
      </c>
    </row>
    <row r="980" spans="1:11" ht="15" customHeight="1" x14ac:dyDescent="0.2">
      <c r="A980" s="109">
        <v>42949</v>
      </c>
      <c r="B980" s="48">
        <v>20.9</v>
      </c>
      <c r="C980" s="48">
        <v>21.25</v>
      </c>
      <c r="D980" s="48">
        <v>19.324999999999999</v>
      </c>
      <c r="E980" s="48">
        <v>20.3</v>
      </c>
      <c r="F980" s="48">
        <v>4515840</v>
      </c>
      <c r="G980" s="105" t="str">
        <f>IFERROR(VLOOKUP($A980,'HPI Partial'!$A$1:$F$347,2,FALSE),"-")</f>
        <v>-</v>
      </c>
      <c r="H980" s="105" t="str">
        <f>IFERROR(VLOOKUP($A980,'HPI Partial'!$A$1:$F$347,3,FALSE),"-")</f>
        <v>-</v>
      </c>
      <c r="I980" s="105" t="str">
        <f>IFERROR(VLOOKUP($A980,'HPI Partial'!$A$1:$F$347,4,FALSE),"-")</f>
        <v>-</v>
      </c>
      <c r="J980" s="105" t="str">
        <f>IFERROR(VLOOKUP($A980,'HPI Partial'!$A$1:$F$347,5,FALSE),"-")</f>
        <v>-</v>
      </c>
      <c r="K980" s="105" t="str">
        <f>IFERROR(VLOOKUP($A980,'HPI Partial'!$A$1:$F$347,6,FALSE),"-")</f>
        <v>-</v>
      </c>
    </row>
    <row r="981" spans="1:11" ht="15" customHeight="1" x14ac:dyDescent="0.2">
      <c r="A981" s="109">
        <v>42948</v>
      </c>
      <c r="B981" s="48">
        <v>21.4</v>
      </c>
      <c r="C981" s="48">
        <v>22.25</v>
      </c>
      <c r="D981" s="48">
        <v>21.35</v>
      </c>
      <c r="E981" s="48">
        <v>22.05</v>
      </c>
      <c r="F981" s="48">
        <v>1195251</v>
      </c>
      <c r="G981" s="105" t="str">
        <f>IFERROR(VLOOKUP($A981,'HPI Partial'!$A$1:$F$347,2,FALSE),"-")</f>
        <v>-</v>
      </c>
      <c r="H981" s="105" t="str">
        <f>IFERROR(VLOOKUP($A981,'HPI Partial'!$A$1:$F$347,3,FALSE),"-")</f>
        <v>-</v>
      </c>
      <c r="I981" s="105" t="str">
        <f>IFERROR(VLOOKUP($A981,'HPI Partial'!$A$1:$F$347,4,FALSE),"-")</f>
        <v>-</v>
      </c>
      <c r="J981" s="105" t="str">
        <f>IFERROR(VLOOKUP($A981,'HPI Partial'!$A$1:$F$347,5,FALSE),"-")</f>
        <v>-</v>
      </c>
      <c r="K981" s="105" t="str">
        <f>IFERROR(VLOOKUP($A981,'HPI Partial'!$A$1:$F$347,6,FALSE),"-")</f>
        <v>-</v>
      </c>
    </row>
    <row r="982" spans="1:11" ht="15" customHeight="1" x14ac:dyDescent="0.2">
      <c r="A982" s="109">
        <v>42947</v>
      </c>
      <c r="B982" s="48">
        <v>21.95</v>
      </c>
      <c r="C982" s="48">
        <v>21.95</v>
      </c>
      <c r="D982" s="48">
        <v>21.3</v>
      </c>
      <c r="E982" s="48">
        <v>21.4</v>
      </c>
      <c r="F982" s="48">
        <v>1100388</v>
      </c>
      <c r="G982" s="105" t="str">
        <f>IFERROR(VLOOKUP($A982,'HPI Partial'!$A$1:$F$347,2,FALSE),"-")</f>
        <v>-</v>
      </c>
      <c r="H982" s="105" t="str">
        <f>IFERROR(VLOOKUP($A982,'HPI Partial'!$A$1:$F$347,3,FALSE),"-")</f>
        <v>-</v>
      </c>
      <c r="I982" s="105" t="str">
        <f>IFERROR(VLOOKUP($A982,'HPI Partial'!$A$1:$F$347,4,FALSE),"-")</f>
        <v>-</v>
      </c>
      <c r="J982" s="105" t="str">
        <f>IFERROR(VLOOKUP($A982,'HPI Partial'!$A$1:$F$347,5,FALSE),"-")</f>
        <v>-</v>
      </c>
      <c r="K982" s="105" t="str">
        <f>IFERROR(VLOOKUP($A982,'HPI Partial'!$A$1:$F$347,6,FALSE),"-")</f>
        <v>-</v>
      </c>
    </row>
    <row r="983" spans="1:11" ht="15" customHeight="1" x14ac:dyDescent="0.2">
      <c r="A983" s="109">
        <v>42944</v>
      </c>
      <c r="B983" s="48">
        <v>20.95</v>
      </c>
      <c r="C983" s="48">
        <v>22</v>
      </c>
      <c r="D983" s="48">
        <v>20.9</v>
      </c>
      <c r="E983" s="48">
        <v>21.95</v>
      </c>
      <c r="F983" s="48">
        <v>2662545</v>
      </c>
      <c r="G983" s="105" t="str">
        <f>IFERROR(VLOOKUP($A983,'HPI Partial'!$A$1:$F$347,2,FALSE),"-")</f>
        <v>-</v>
      </c>
      <c r="H983" s="105" t="str">
        <f>IFERROR(VLOOKUP($A983,'HPI Partial'!$A$1:$F$347,3,FALSE),"-")</f>
        <v>-</v>
      </c>
      <c r="I983" s="105" t="str">
        <f>IFERROR(VLOOKUP($A983,'HPI Partial'!$A$1:$F$347,4,FALSE),"-")</f>
        <v>-</v>
      </c>
      <c r="J983" s="105" t="str">
        <f>IFERROR(VLOOKUP($A983,'HPI Partial'!$A$1:$F$347,5,FALSE),"-")</f>
        <v>-</v>
      </c>
      <c r="K983" s="105" t="str">
        <f>IFERROR(VLOOKUP($A983,'HPI Partial'!$A$1:$F$347,6,FALSE),"-")</f>
        <v>-</v>
      </c>
    </row>
    <row r="984" spans="1:11" ht="15" customHeight="1" x14ac:dyDescent="0.2">
      <c r="A984" s="109">
        <v>42943</v>
      </c>
      <c r="B984" s="48">
        <v>21.8</v>
      </c>
      <c r="C984" s="48">
        <v>21.8</v>
      </c>
      <c r="D984" s="48">
        <v>20.399999999999999</v>
      </c>
      <c r="E984" s="48">
        <v>21.1</v>
      </c>
      <c r="F984" s="48">
        <v>2534344</v>
      </c>
      <c r="G984" s="105" t="str">
        <f>IFERROR(VLOOKUP($A984,'HPI Partial'!$A$1:$F$347,2,FALSE),"-")</f>
        <v>-</v>
      </c>
      <c r="H984" s="105" t="str">
        <f>IFERROR(VLOOKUP($A984,'HPI Partial'!$A$1:$F$347,3,FALSE),"-")</f>
        <v>-</v>
      </c>
      <c r="I984" s="105" t="str">
        <f>IFERROR(VLOOKUP($A984,'HPI Partial'!$A$1:$F$347,4,FALSE),"-")</f>
        <v>-</v>
      </c>
      <c r="J984" s="105" t="str">
        <f>IFERROR(VLOOKUP($A984,'HPI Partial'!$A$1:$F$347,5,FALSE),"-")</f>
        <v>-</v>
      </c>
      <c r="K984" s="105" t="str">
        <f>IFERROR(VLOOKUP($A984,'HPI Partial'!$A$1:$F$347,6,FALSE),"-")</f>
        <v>-</v>
      </c>
    </row>
    <row r="985" spans="1:11" ht="15" customHeight="1" x14ac:dyDescent="0.2">
      <c r="A985" s="109">
        <v>42942</v>
      </c>
      <c r="B985" s="48">
        <v>21.7</v>
      </c>
      <c r="C985" s="48">
        <v>22.1</v>
      </c>
      <c r="D985" s="48">
        <v>21.35</v>
      </c>
      <c r="E985" s="48">
        <v>21.85</v>
      </c>
      <c r="F985" s="48">
        <v>1944799</v>
      </c>
      <c r="G985" s="105" t="str">
        <f>IFERROR(VLOOKUP($A985,'HPI Partial'!$A$1:$F$347,2,FALSE),"-")</f>
        <v>-</v>
      </c>
      <c r="H985" s="105" t="str">
        <f>IFERROR(VLOOKUP($A985,'HPI Partial'!$A$1:$F$347,3,FALSE),"-")</f>
        <v>-</v>
      </c>
      <c r="I985" s="105" t="str">
        <f>IFERROR(VLOOKUP($A985,'HPI Partial'!$A$1:$F$347,4,FALSE),"-")</f>
        <v>-</v>
      </c>
      <c r="J985" s="105" t="str">
        <f>IFERROR(VLOOKUP($A985,'HPI Partial'!$A$1:$F$347,5,FALSE),"-")</f>
        <v>-</v>
      </c>
      <c r="K985" s="105" t="str">
        <f>IFERROR(VLOOKUP($A985,'HPI Partial'!$A$1:$F$347,6,FALSE),"-")</f>
        <v>-</v>
      </c>
    </row>
    <row r="986" spans="1:11" ht="15" customHeight="1" x14ac:dyDescent="0.2">
      <c r="A986" s="109">
        <v>42941</v>
      </c>
      <c r="B986" s="48">
        <v>21.55</v>
      </c>
      <c r="C986" s="48">
        <v>21.85</v>
      </c>
      <c r="D986" s="48">
        <v>21</v>
      </c>
      <c r="E986" s="48">
        <v>21.7</v>
      </c>
      <c r="F986" s="48">
        <v>1751222</v>
      </c>
      <c r="G986" s="105" t="str">
        <f>IFERROR(VLOOKUP($A986,'HPI Partial'!$A$1:$F$347,2,FALSE),"-")</f>
        <v>-</v>
      </c>
      <c r="H986" s="105" t="str">
        <f>IFERROR(VLOOKUP($A986,'HPI Partial'!$A$1:$F$347,3,FALSE),"-")</f>
        <v>-</v>
      </c>
      <c r="I986" s="105" t="str">
        <f>IFERROR(VLOOKUP($A986,'HPI Partial'!$A$1:$F$347,4,FALSE),"-")</f>
        <v>-</v>
      </c>
      <c r="J986" s="105" t="str">
        <f>IFERROR(VLOOKUP($A986,'HPI Partial'!$A$1:$F$347,5,FALSE),"-")</f>
        <v>-</v>
      </c>
      <c r="K986" s="105" t="str">
        <f>IFERROR(VLOOKUP($A986,'HPI Partial'!$A$1:$F$347,6,FALSE),"-")</f>
        <v>-</v>
      </c>
    </row>
    <row r="987" spans="1:11" ht="15" customHeight="1" x14ac:dyDescent="0.2">
      <c r="A987" s="109">
        <v>42940</v>
      </c>
      <c r="B987" s="48">
        <v>21.5</v>
      </c>
      <c r="C987" s="48">
        <v>21.95</v>
      </c>
      <c r="D987" s="48">
        <v>21.425000000000001</v>
      </c>
      <c r="E987" s="48">
        <v>21.5</v>
      </c>
      <c r="F987" s="48">
        <v>1476124</v>
      </c>
      <c r="G987" s="105" t="str">
        <f>IFERROR(VLOOKUP($A987,'HPI Partial'!$A$1:$F$347,2,FALSE),"-")</f>
        <v>-</v>
      </c>
      <c r="H987" s="105" t="str">
        <f>IFERROR(VLOOKUP($A987,'HPI Partial'!$A$1:$F$347,3,FALSE),"-")</f>
        <v>-</v>
      </c>
      <c r="I987" s="105" t="str">
        <f>IFERROR(VLOOKUP($A987,'HPI Partial'!$A$1:$F$347,4,FALSE),"-")</f>
        <v>-</v>
      </c>
      <c r="J987" s="105" t="str">
        <f>IFERROR(VLOOKUP($A987,'HPI Partial'!$A$1:$F$347,5,FALSE),"-")</f>
        <v>-</v>
      </c>
      <c r="K987" s="105" t="str">
        <f>IFERROR(VLOOKUP($A987,'HPI Partial'!$A$1:$F$347,6,FALSE),"-")</f>
        <v>-</v>
      </c>
    </row>
    <row r="988" spans="1:11" ht="15" customHeight="1" x14ac:dyDescent="0.2">
      <c r="A988" s="109">
        <v>42937</v>
      </c>
      <c r="B988" s="48">
        <v>21.25</v>
      </c>
      <c r="C988" s="48">
        <v>21.45</v>
      </c>
      <c r="D988" s="48">
        <v>21.1</v>
      </c>
      <c r="E988" s="48">
        <v>21.25</v>
      </c>
      <c r="F988" s="48">
        <v>1333444</v>
      </c>
      <c r="G988" s="105" t="str">
        <f>IFERROR(VLOOKUP($A988,'HPI Partial'!$A$1:$F$347,2,FALSE),"-")</f>
        <v>-</v>
      </c>
      <c r="H988" s="105" t="str">
        <f>IFERROR(VLOOKUP($A988,'HPI Partial'!$A$1:$F$347,3,FALSE),"-")</f>
        <v>-</v>
      </c>
      <c r="I988" s="105" t="str">
        <f>IFERROR(VLOOKUP($A988,'HPI Partial'!$A$1:$F$347,4,FALSE),"-")</f>
        <v>-</v>
      </c>
      <c r="J988" s="105" t="str">
        <f>IFERROR(VLOOKUP($A988,'HPI Partial'!$A$1:$F$347,5,FALSE),"-")</f>
        <v>-</v>
      </c>
      <c r="K988" s="105" t="str">
        <f>IFERROR(VLOOKUP($A988,'HPI Partial'!$A$1:$F$347,6,FALSE),"-")</f>
        <v>-</v>
      </c>
    </row>
    <row r="989" spans="1:11" ht="15" customHeight="1" x14ac:dyDescent="0.2">
      <c r="A989" s="109">
        <v>42936</v>
      </c>
      <c r="B989" s="48">
        <v>20.7</v>
      </c>
      <c r="C989" s="48">
        <v>21.35</v>
      </c>
      <c r="D989" s="48">
        <v>20.6</v>
      </c>
      <c r="E989" s="48">
        <v>21.2</v>
      </c>
      <c r="F989" s="48">
        <v>1288139</v>
      </c>
      <c r="G989" s="105" t="str">
        <f>IFERROR(VLOOKUP($A989,'HPI Partial'!$A$1:$F$347,2,FALSE),"-")</f>
        <v>-</v>
      </c>
      <c r="H989" s="105" t="str">
        <f>IFERROR(VLOOKUP($A989,'HPI Partial'!$A$1:$F$347,3,FALSE),"-")</f>
        <v>-</v>
      </c>
      <c r="I989" s="105" t="str">
        <f>IFERROR(VLOOKUP($A989,'HPI Partial'!$A$1:$F$347,4,FALSE),"-")</f>
        <v>-</v>
      </c>
      <c r="J989" s="105" t="str">
        <f>IFERROR(VLOOKUP($A989,'HPI Partial'!$A$1:$F$347,5,FALSE),"-")</f>
        <v>-</v>
      </c>
      <c r="K989" s="105" t="str">
        <f>IFERROR(VLOOKUP($A989,'HPI Partial'!$A$1:$F$347,6,FALSE),"-")</f>
        <v>-</v>
      </c>
    </row>
    <row r="990" spans="1:11" ht="15" customHeight="1" x14ac:dyDescent="0.2">
      <c r="A990" s="109">
        <v>42935</v>
      </c>
      <c r="B990" s="48">
        <v>20.5</v>
      </c>
      <c r="C990" s="48">
        <v>21.3</v>
      </c>
      <c r="D990" s="48">
        <v>20.305</v>
      </c>
      <c r="E990" s="48">
        <v>20.65</v>
      </c>
      <c r="F990" s="48">
        <v>1889935</v>
      </c>
      <c r="G990" s="105" t="str">
        <f>IFERROR(VLOOKUP($A990,'HPI Partial'!$A$1:$F$347,2,FALSE),"-")</f>
        <v>-</v>
      </c>
      <c r="H990" s="105" t="str">
        <f>IFERROR(VLOOKUP($A990,'HPI Partial'!$A$1:$F$347,3,FALSE),"-")</f>
        <v>-</v>
      </c>
      <c r="I990" s="105" t="str">
        <f>IFERROR(VLOOKUP($A990,'HPI Partial'!$A$1:$F$347,4,FALSE),"-")</f>
        <v>-</v>
      </c>
      <c r="J990" s="105" t="str">
        <f>IFERROR(VLOOKUP($A990,'HPI Partial'!$A$1:$F$347,5,FALSE),"-")</f>
        <v>-</v>
      </c>
      <c r="K990" s="105" t="str">
        <f>IFERROR(VLOOKUP($A990,'HPI Partial'!$A$1:$F$347,6,FALSE),"-")</f>
        <v>-</v>
      </c>
    </row>
    <row r="991" spans="1:11" ht="15" customHeight="1" x14ac:dyDescent="0.2">
      <c r="A991" s="109">
        <v>42934</v>
      </c>
      <c r="B991" s="48">
        <v>20.350000000000001</v>
      </c>
      <c r="C991" s="48">
        <v>20.75</v>
      </c>
      <c r="D991" s="48">
        <v>20.05</v>
      </c>
      <c r="E991" s="48">
        <v>20.5</v>
      </c>
      <c r="F991" s="48">
        <v>2799152</v>
      </c>
      <c r="G991" s="105" t="str">
        <f>IFERROR(VLOOKUP($A991,'HPI Partial'!$A$1:$F$347,2,FALSE),"-")</f>
        <v>-</v>
      </c>
      <c r="H991" s="105" t="str">
        <f>IFERROR(VLOOKUP($A991,'HPI Partial'!$A$1:$F$347,3,FALSE),"-")</f>
        <v>-</v>
      </c>
      <c r="I991" s="105" t="str">
        <f>IFERROR(VLOOKUP($A991,'HPI Partial'!$A$1:$F$347,4,FALSE),"-")</f>
        <v>-</v>
      </c>
      <c r="J991" s="105" t="str">
        <f>IFERROR(VLOOKUP($A991,'HPI Partial'!$A$1:$F$347,5,FALSE),"-")</f>
        <v>-</v>
      </c>
      <c r="K991" s="105" t="str">
        <f>IFERROR(VLOOKUP($A991,'HPI Partial'!$A$1:$F$347,6,FALSE),"-")</f>
        <v>-</v>
      </c>
    </row>
    <row r="992" spans="1:11" ht="15" customHeight="1" x14ac:dyDescent="0.2">
      <c r="A992" s="109">
        <v>42933</v>
      </c>
      <c r="B992" s="48">
        <v>21.5</v>
      </c>
      <c r="C992" s="48">
        <v>21.524999999999999</v>
      </c>
      <c r="D992" s="48">
        <v>20.25</v>
      </c>
      <c r="E992" s="48">
        <v>20.3</v>
      </c>
      <c r="F992" s="48">
        <v>2245775</v>
      </c>
      <c r="G992" s="105" t="str">
        <f>IFERROR(VLOOKUP($A992,'HPI Partial'!$A$1:$F$347,2,FALSE),"-")</f>
        <v>-</v>
      </c>
      <c r="H992" s="105" t="str">
        <f>IFERROR(VLOOKUP($A992,'HPI Partial'!$A$1:$F$347,3,FALSE),"-")</f>
        <v>-</v>
      </c>
      <c r="I992" s="105" t="str">
        <f>IFERROR(VLOOKUP($A992,'HPI Partial'!$A$1:$F$347,4,FALSE),"-")</f>
        <v>-</v>
      </c>
      <c r="J992" s="105" t="str">
        <f>IFERROR(VLOOKUP($A992,'HPI Partial'!$A$1:$F$347,5,FALSE),"-")</f>
        <v>-</v>
      </c>
      <c r="K992" s="105" t="str">
        <f>IFERROR(VLOOKUP($A992,'HPI Partial'!$A$1:$F$347,6,FALSE),"-")</f>
        <v>-</v>
      </c>
    </row>
    <row r="993" spans="1:11" ht="15" customHeight="1" x14ac:dyDescent="0.2">
      <c r="A993" s="109">
        <v>42930</v>
      </c>
      <c r="B993" s="48">
        <v>21.75</v>
      </c>
      <c r="C993" s="48">
        <v>21.9</v>
      </c>
      <c r="D993" s="48">
        <v>21.2</v>
      </c>
      <c r="E993" s="48">
        <v>21.5</v>
      </c>
      <c r="F993" s="48">
        <v>995226</v>
      </c>
      <c r="G993" s="105" t="str">
        <f>IFERROR(VLOOKUP($A993,'HPI Partial'!$A$1:$F$347,2,FALSE),"-")</f>
        <v>-</v>
      </c>
      <c r="H993" s="105" t="str">
        <f>IFERROR(VLOOKUP($A993,'HPI Partial'!$A$1:$F$347,3,FALSE),"-")</f>
        <v>-</v>
      </c>
      <c r="I993" s="105" t="str">
        <f>IFERROR(VLOOKUP($A993,'HPI Partial'!$A$1:$F$347,4,FALSE),"-")</f>
        <v>-</v>
      </c>
      <c r="J993" s="105" t="str">
        <f>IFERROR(VLOOKUP($A993,'HPI Partial'!$A$1:$F$347,5,FALSE),"-")</f>
        <v>-</v>
      </c>
      <c r="K993" s="105" t="str">
        <f>IFERROR(VLOOKUP($A993,'HPI Partial'!$A$1:$F$347,6,FALSE),"-")</f>
        <v>-</v>
      </c>
    </row>
    <row r="994" spans="1:11" ht="15" customHeight="1" x14ac:dyDescent="0.2">
      <c r="A994" s="109">
        <v>42929</v>
      </c>
      <c r="B994" s="48">
        <v>21.25</v>
      </c>
      <c r="C994" s="48">
        <v>21.9</v>
      </c>
      <c r="D994" s="48">
        <v>21.25</v>
      </c>
      <c r="E994" s="48">
        <v>21.75</v>
      </c>
      <c r="F994" s="48">
        <v>840826</v>
      </c>
      <c r="G994" s="105" t="str">
        <f>IFERROR(VLOOKUP($A994,'HPI Partial'!$A$1:$F$347,2,FALSE),"-")</f>
        <v>-</v>
      </c>
      <c r="H994" s="105" t="str">
        <f>IFERROR(VLOOKUP($A994,'HPI Partial'!$A$1:$F$347,3,FALSE),"-")</f>
        <v>-</v>
      </c>
      <c r="I994" s="105" t="str">
        <f>IFERROR(VLOOKUP($A994,'HPI Partial'!$A$1:$F$347,4,FALSE),"-")</f>
        <v>-</v>
      </c>
      <c r="J994" s="105" t="str">
        <f>IFERROR(VLOOKUP($A994,'HPI Partial'!$A$1:$F$347,5,FALSE),"-")</f>
        <v>-</v>
      </c>
      <c r="K994" s="105" t="str">
        <f>IFERROR(VLOOKUP($A994,'HPI Partial'!$A$1:$F$347,6,FALSE),"-")</f>
        <v>-</v>
      </c>
    </row>
    <row r="995" spans="1:11" ht="15" customHeight="1" x14ac:dyDescent="0.2">
      <c r="A995" s="109">
        <v>42928</v>
      </c>
      <c r="B995" s="48">
        <v>21.75</v>
      </c>
      <c r="C995" s="48">
        <v>22.35</v>
      </c>
      <c r="D995" s="48">
        <v>21.15</v>
      </c>
      <c r="E995" s="48">
        <v>21.2</v>
      </c>
      <c r="F995" s="48">
        <v>1485715</v>
      </c>
      <c r="G995" s="105" t="str">
        <f>IFERROR(VLOOKUP($A995,'HPI Partial'!$A$1:$F$347,2,FALSE),"-")</f>
        <v>-</v>
      </c>
      <c r="H995" s="105" t="str">
        <f>IFERROR(VLOOKUP($A995,'HPI Partial'!$A$1:$F$347,3,FALSE),"-")</f>
        <v>-</v>
      </c>
      <c r="I995" s="105" t="str">
        <f>IFERROR(VLOOKUP($A995,'HPI Partial'!$A$1:$F$347,4,FALSE),"-")</f>
        <v>-</v>
      </c>
      <c r="J995" s="105" t="str">
        <f>IFERROR(VLOOKUP($A995,'HPI Partial'!$A$1:$F$347,5,FALSE),"-")</f>
        <v>-</v>
      </c>
      <c r="K995" s="105" t="str">
        <f>IFERROR(VLOOKUP($A995,'HPI Partial'!$A$1:$F$347,6,FALSE),"-")</f>
        <v>-</v>
      </c>
    </row>
    <row r="996" spans="1:11" ht="15" customHeight="1" x14ac:dyDescent="0.2">
      <c r="A996" s="109">
        <v>42927</v>
      </c>
      <c r="B996" s="48">
        <v>21.95</v>
      </c>
      <c r="C996" s="48">
        <v>22.75</v>
      </c>
      <c r="D996" s="48">
        <v>21.8</v>
      </c>
      <c r="E996" s="48">
        <v>22.35</v>
      </c>
      <c r="F996" s="48">
        <v>1334720</v>
      </c>
      <c r="G996" s="105" t="str">
        <f>IFERROR(VLOOKUP($A996,'HPI Partial'!$A$1:$F$347,2,FALSE),"-")</f>
        <v>-</v>
      </c>
      <c r="H996" s="105" t="str">
        <f>IFERROR(VLOOKUP($A996,'HPI Partial'!$A$1:$F$347,3,FALSE),"-")</f>
        <v>-</v>
      </c>
      <c r="I996" s="105" t="str">
        <f>IFERROR(VLOOKUP($A996,'HPI Partial'!$A$1:$F$347,4,FALSE),"-")</f>
        <v>-</v>
      </c>
      <c r="J996" s="105" t="str">
        <f>IFERROR(VLOOKUP($A996,'HPI Partial'!$A$1:$F$347,5,FALSE),"-")</f>
        <v>-</v>
      </c>
      <c r="K996" s="105" t="str">
        <f>IFERROR(VLOOKUP($A996,'HPI Partial'!$A$1:$F$347,6,FALSE),"-")</f>
        <v>-</v>
      </c>
    </row>
    <row r="997" spans="1:11" ht="15" customHeight="1" x14ac:dyDescent="0.2">
      <c r="A997" s="109">
        <v>42926</v>
      </c>
      <c r="B997" s="48">
        <v>21.5</v>
      </c>
      <c r="C997" s="48">
        <v>22.25</v>
      </c>
      <c r="D997" s="48">
        <v>21.3</v>
      </c>
      <c r="E997" s="48">
        <v>22</v>
      </c>
      <c r="F997" s="48">
        <v>1640292</v>
      </c>
      <c r="G997" s="105" t="str">
        <f>IFERROR(VLOOKUP($A997,'HPI Partial'!$A$1:$F$347,2,FALSE),"-")</f>
        <v>-</v>
      </c>
      <c r="H997" s="105" t="str">
        <f>IFERROR(VLOOKUP($A997,'HPI Partial'!$A$1:$F$347,3,FALSE),"-")</f>
        <v>-</v>
      </c>
      <c r="I997" s="105" t="str">
        <f>IFERROR(VLOOKUP($A997,'HPI Partial'!$A$1:$F$347,4,FALSE),"-")</f>
        <v>-</v>
      </c>
      <c r="J997" s="105" t="str">
        <f>IFERROR(VLOOKUP($A997,'HPI Partial'!$A$1:$F$347,5,FALSE),"-")</f>
        <v>-</v>
      </c>
      <c r="K997" s="105" t="str">
        <f>IFERROR(VLOOKUP($A997,'HPI Partial'!$A$1:$F$347,6,FALSE),"-")</f>
        <v>-</v>
      </c>
    </row>
    <row r="998" spans="1:11" ht="15" customHeight="1" x14ac:dyDescent="0.2">
      <c r="A998" s="109">
        <v>42923</v>
      </c>
      <c r="B998" s="48">
        <v>21.15</v>
      </c>
      <c r="C998" s="48">
        <v>21.6</v>
      </c>
      <c r="D998" s="48">
        <v>21.05</v>
      </c>
      <c r="E998" s="48">
        <v>21.55</v>
      </c>
      <c r="F998" s="48">
        <v>1033396</v>
      </c>
      <c r="G998" s="105" t="str">
        <f>IFERROR(VLOOKUP($A998,'HPI Partial'!$A$1:$F$347,2,FALSE),"-")</f>
        <v>-</v>
      </c>
      <c r="H998" s="105" t="str">
        <f>IFERROR(VLOOKUP($A998,'HPI Partial'!$A$1:$F$347,3,FALSE),"-")</f>
        <v>-</v>
      </c>
      <c r="I998" s="105" t="str">
        <f>IFERROR(VLOOKUP($A998,'HPI Partial'!$A$1:$F$347,4,FALSE),"-")</f>
        <v>-</v>
      </c>
      <c r="J998" s="105" t="str">
        <f>IFERROR(VLOOKUP($A998,'HPI Partial'!$A$1:$F$347,5,FALSE),"-")</f>
        <v>-</v>
      </c>
      <c r="K998" s="105" t="str">
        <f>IFERROR(VLOOKUP($A998,'HPI Partial'!$A$1:$F$347,6,FALSE),"-")</f>
        <v>-</v>
      </c>
    </row>
    <row r="999" spans="1:11" ht="15" customHeight="1" x14ac:dyDescent="0.2">
      <c r="A999" s="109">
        <v>42922</v>
      </c>
      <c r="B999" s="48">
        <v>21.35</v>
      </c>
      <c r="C999" s="48">
        <v>21.7</v>
      </c>
      <c r="D999" s="48">
        <v>21.024999999999999</v>
      </c>
      <c r="E999" s="48">
        <v>21.15</v>
      </c>
      <c r="F999" s="48">
        <v>1361735</v>
      </c>
      <c r="G999" s="105" t="str">
        <f>IFERROR(VLOOKUP($A999,'HPI Partial'!$A$1:$F$347,2,FALSE),"-")</f>
        <v>-</v>
      </c>
      <c r="H999" s="105" t="str">
        <f>IFERROR(VLOOKUP($A999,'HPI Partial'!$A$1:$F$347,3,FALSE),"-")</f>
        <v>-</v>
      </c>
      <c r="I999" s="105" t="str">
        <f>IFERROR(VLOOKUP($A999,'HPI Partial'!$A$1:$F$347,4,FALSE),"-")</f>
        <v>-</v>
      </c>
      <c r="J999" s="105" t="str">
        <f>IFERROR(VLOOKUP($A999,'HPI Partial'!$A$1:$F$347,5,FALSE),"-")</f>
        <v>-</v>
      </c>
      <c r="K999" s="105" t="str">
        <f>IFERROR(VLOOKUP($A999,'HPI Partial'!$A$1:$F$347,6,FALSE),"-")</f>
        <v>-</v>
      </c>
    </row>
    <row r="1000" spans="1:11" ht="15" customHeight="1" x14ac:dyDescent="0.2">
      <c r="A1000" s="109">
        <v>42921</v>
      </c>
      <c r="B1000" s="48">
        <v>22.4</v>
      </c>
      <c r="C1000" s="48">
        <v>22.9</v>
      </c>
      <c r="D1000" s="48">
        <v>21.55</v>
      </c>
      <c r="E1000" s="48">
        <v>21.65</v>
      </c>
      <c r="F1000" s="48">
        <v>1651645</v>
      </c>
      <c r="G1000" s="105" t="str">
        <f>IFERROR(VLOOKUP($A1000,'HPI Partial'!$A$1:$F$347,2,FALSE),"-")</f>
        <v>-</v>
      </c>
      <c r="H1000" s="105" t="str">
        <f>IFERROR(VLOOKUP($A1000,'HPI Partial'!$A$1:$F$347,3,FALSE),"-")</f>
        <v>-</v>
      </c>
      <c r="I1000" s="105" t="str">
        <f>IFERROR(VLOOKUP($A1000,'HPI Partial'!$A$1:$F$347,4,FALSE),"-")</f>
        <v>-</v>
      </c>
      <c r="J1000" s="105" t="str">
        <f>IFERROR(VLOOKUP($A1000,'HPI Partial'!$A$1:$F$347,5,FALSE),"-")</f>
        <v>-</v>
      </c>
      <c r="K1000" s="105" t="str">
        <f>IFERROR(VLOOKUP($A1000,'HPI Partial'!$A$1:$F$347,6,FALSE),"-")</f>
        <v>-</v>
      </c>
    </row>
    <row r="1001" spans="1:11" ht="15" customHeight="1" x14ac:dyDescent="0.2">
      <c r="A1001" s="109">
        <v>42919</v>
      </c>
      <c r="B1001" s="48">
        <v>22.1</v>
      </c>
      <c r="C1001" s="48">
        <v>22.6</v>
      </c>
      <c r="D1001" s="48">
        <v>21.9</v>
      </c>
      <c r="E1001" s="48">
        <v>22.3</v>
      </c>
      <c r="F1001" s="48">
        <v>464826</v>
      </c>
      <c r="G1001" s="105" t="str">
        <f>IFERROR(VLOOKUP($A1001,'HPI Partial'!$A$1:$F$347,2,FALSE),"-")</f>
        <v>-</v>
      </c>
      <c r="H1001" s="105" t="str">
        <f>IFERROR(VLOOKUP($A1001,'HPI Partial'!$A$1:$F$347,3,FALSE),"-")</f>
        <v>-</v>
      </c>
      <c r="I1001" s="105" t="str">
        <f>IFERROR(VLOOKUP($A1001,'HPI Partial'!$A$1:$F$347,4,FALSE),"-")</f>
        <v>-</v>
      </c>
      <c r="J1001" s="105" t="str">
        <f>IFERROR(VLOOKUP($A1001,'HPI Partial'!$A$1:$F$347,5,FALSE),"-")</f>
        <v>-</v>
      </c>
      <c r="K1001" s="105" t="str">
        <f>IFERROR(VLOOKUP($A1001,'HPI Partial'!$A$1:$F$347,6,FALSE),"-")</f>
        <v>-</v>
      </c>
    </row>
    <row r="1002" spans="1:11" ht="15" customHeight="1" x14ac:dyDescent="0.2">
      <c r="A1002" s="109">
        <v>42916</v>
      </c>
      <c r="B1002" s="48">
        <v>23.15</v>
      </c>
      <c r="C1002" s="48">
        <v>23.15</v>
      </c>
      <c r="D1002" s="48">
        <v>21.7</v>
      </c>
      <c r="E1002" s="48">
        <v>22</v>
      </c>
      <c r="F1002" s="48">
        <v>2223148</v>
      </c>
      <c r="G1002" s="105" t="str">
        <f>IFERROR(VLOOKUP($A1002,'HPI Partial'!$A$1:$F$347,2,FALSE),"-")</f>
        <v>-</v>
      </c>
      <c r="H1002" s="105" t="str">
        <f>IFERROR(VLOOKUP($A1002,'HPI Partial'!$A$1:$F$347,3,FALSE),"-")</f>
        <v>-</v>
      </c>
      <c r="I1002" s="105" t="str">
        <f>IFERROR(VLOOKUP($A1002,'HPI Partial'!$A$1:$F$347,4,FALSE),"-")</f>
        <v>-</v>
      </c>
      <c r="J1002" s="105" t="str">
        <f>IFERROR(VLOOKUP($A1002,'HPI Partial'!$A$1:$F$347,5,FALSE),"-")</f>
        <v>-</v>
      </c>
      <c r="K1002" s="105" t="str">
        <f>IFERROR(VLOOKUP($A1002,'HPI Partial'!$A$1:$F$347,6,FALSE),"-")</f>
        <v>-</v>
      </c>
    </row>
    <row r="1003" spans="1:11" ht="15" customHeight="1" x14ac:dyDescent="0.2">
      <c r="A1003" s="109">
        <v>42915</v>
      </c>
      <c r="B1003" s="48">
        <v>23.15</v>
      </c>
      <c r="C1003" s="48">
        <v>23.3</v>
      </c>
      <c r="D1003" s="48">
        <v>22.75</v>
      </c>
      <c r="E1003" s="48">
        <v>23.1</v>
      </c>
      <c r="F1003" s="48">
        <v>1138726</v>
      </c>
      <c r="G1003" s="105" t="str">
        <f>IFERROR(VLOOKUP($A1003,'HPI Partial'!$A$1:$F$347,2,FALSE),"-")</f>
        <v>-</v>
      </c>
      <c r="H1003" s="105" t="str">
        <f>IFERROR(VLOOKUP($A1003,'HPI Partial'!$A$1:$F$347,3,FALSE),"-")</f>
        <v>-</v>
      </c>
      <c r="I1003" s="105" t="str">
        <f>IFERROR(VLOOKUP($A1003,'HPI Partial'!$A$1:$F$347,4,FALSE),"-")</f>
        <v>-</v>
      </c>
      <c r="J1003" s="105" t="str">
        <f>IFERROR(VLOOKUP($A1003,'HPI Partial'!$A$1:$F$347,5,FALSE),"-")</f>
        <v>-</v>
      </c>
      <c r="K1003" s="105" t="str">
        <f>IFERROR(VLOOKUP($A1003,'HPI Partial'!$A$1:$F$347,6,FALSE),"-")</f>
        <v>-</v>
      </c>
    </row>
    <row r="1004" spans="1:11" ht="15" customHeight="1" x14ac:dyDescent="0.2">
      <c r="A1004" s="109">
        <v>42914</v>
      </c>
      <c r="B1004" s="48">
        <v>23.25</v>
      </c>
      <c r="C1004" s="48">
        <v>23.65</v>
      </c>
      <c r="D1004" s="48">
        <v>23.05</v>
      </c>
      <c r="E1004" s="48">
        <v>23.2</v>
      </c>
      <c r="F1004" s="48">
        <v>1097462</v>
      </c>
      <c r="G1004" s="105" t="str">
        <f>IFERROR(VLOOKUP($A1004,'HPI Partial'!$A$1:$F$347,2,FALSE),"-")</f>
        <v>-</v>
      </c>
      <c r="H1004" s="105" t="str">
        <f>IFERROR(VLOOKUP($A1004,'HPI Partial'!$A$1:$F$347,3,FALSE),"-")</f>
        <v>-</v>
      </c>
      <c r="I1004" s="105" t="str">
        <f>IFERROR(VLOOKUP($A1004,'HPI Partial'!$A$1:$F$347,4,FALSE),"-")</f>
        <v>-</v>
      </c>
      <c r="J1004" s="105" t="str">
        <f>IFERROR(VLOOKUP($A1004,'HPI Partial'!$A$1:$F$347,5,FALSE),"-")</f>
        <v>-</v>
      </c>
      <c r="K1004" s="105" t="str">
        <f>IFERROR(VLOOKUP($A1004,'HPI Partial'!$A$1:$F$347,6,FALSE),"-")</f>
        <v>-</v>
      </c>
    </row>
    <row r="1005" spans="1:11" ht="15" customHeight="1" x14ac:dyDescent="0.2">
      <c r="A1005" s="109">
        <v>42913</v>
      </c>
      <c r="B1005" s="48">
        <v>23.5</v>
      </c>
      <c r="C1005" s="48">
        <v>23.7</v>
      </c>
      <c r="D1005" s="48">
        <v>23</v>
      </c>
      <c r="E1005" s="48">
        <v>23.15</v>
      </c>
      <c r="F1005" s="48">
        <v>1353658</v>
      </c>
      <c r="G1005" s="105" t="str">
        <f>IFERROR(VLOOKUP($A1005,'HPI Partial'!$A$1:$F$347,2,FALSE),"-")</f>
        <v>-</v>
      </c>
      <c r="H1005" s="105" t="str">
        <f>IFERROR(VLOOKUP($A1005,'HPI Partial'!$A$1:$F$347,3,FALSE),"-")</f>
        <v>-</v>
      </c>
      <c r="I1005" s="105" t="str">
        <f>IFERROR(VLOOKUP($A1005,'HPI Partial'!$A$1:$F$347,4,FALSE),"-")</f>
        <v>-</v>
      </c>
      <c r="J1005" s="105" t="str">
        <f>IFERROR(VLOOKUP($A1005,'HPI Partial'!$A$1:$F$347,5,FALSE),"-")</f>
        <v>-</v>
      </c>
      <c r="K1005" s="105" t="str">
        <f>IFERROR(VLOOKUP($A1005,'HPI Partial'!$A$1:$F$347,6,FALSE),"-")</f>
        <v>-</v>
      </c>
    </row>
    <row r="1006" spans="1:11" ht="15" customHeight="1" x14ac:dyDescent="0.2">
      <c r="A1006" s="109">
        <v>42912</v>
      </c>
      <c r="B1006" s="48">
        <v>23.3</v>
      </c>
      <c r="C1006" s="48">
        <v>23.7</v>
      </c>
      <c r="D1006" s="48">
        <v>23.15</v>
      </c>
      <c r="E1006" s="48">
        <v>23.45</v>
      </c>
      <c r="F1006" s="48">
        <v>1153619</v>
      </c>
      <c r="G1006" s="105" t="str">
        <f>IFERROR(VLOOKUP($A1006,'HPI Partial'!$A$1:$F$347,2,FALSE),"-")</f>
        <v>-</v>
      </c>
      <c r="H1006" s="105" t="str">
        <f>IFERROR(VLOOKUP($A1006,'HPI Partial'!$A$1:$F$347,3,FALSE),"-")</f>
        <v>-</v>
      </c>
      <c r="I1006" s="105" t="str">
        <f>IFERROR(VLOOKUP($A1006,'HPI Partial'!$A$1:$F$347,4,FALSE),"-")</f>
        <v>-</v>
      </c>
      <c r="J1006" s="105" t="str">
        <f>IFERROR(VLOOKUP($A1006,'HPI Partial'!$A$1:$F$347,5,FALSE),"-")</f>
        <v>-</v>
      </c>
      <c r="K1006" s="105" t="str">
        <f>IFERROR(VLOOKUP($A1006,'HPI Partial'!$A$1:$F$347,6,FALSE),"-")</f>
        <v>-</v>
      </c>
    </row>
    <row r="1007" spans="1:11" ht="15" customHeight="1" x14ac:dyDescent="0.2">
      <c r="A1007" s="109">
        <v>42909</v>
      </c>
      <c r="B1007" s="48">
        <v>22.9</v>
      </c>
      <c r="C1007" s="48">
        <v>23.3</v>
      </c>
      <c r="D1007" s="48">
        <v>22.5</v>
      </c>
      <c r="E1007" s="48">
        <v>23.3</v>
      </c>
      <c r="F1007" s="48">
        <v>1959201</v>
      </c>
      <c r="G1007" s="105" t="str">
        <f>IFERROR(VLOOKUP($A1007,'HPI Partial'!$A$1:$F$347,2,FALSE),"-")</f>
        <v>-</v>
      </c>
      <c r="H1007" s="105" t="str">
        <f>IFERROR(VLOOKUP($A1007,'HPI Partial'!$A$1:$F$347,3,FALSE),"-")</f>
        <v>-</v>
      </c>
      <c r="I1007" s="105" t="str">
        <f>IFERROR(VLOOKUP($A1007,'HPI Partial'!$A$1:$F$347,4,FALSE),"-")</f>
        <v>-</v>
      </c>
      <c r="J1007" s="105" t="str">
        <f>IFERROR(VLOOKUP($A1007,'HPI Partial'!$A$1:$F$347,5,FALSE),"-")</f>
        <v>-</v>
      </c>
      <c r="K1007" s="105" t="str">
        <f>IFERROR(VLOOKUP($A1007,'HPI Partial'!$A$1:$F$347,6,FALSE),"-")</f>
        <v>-</v>
      </c>
    </row>
    <row r="1008" spans="1:11" ht="15" customHeight="1" x14ac:dyDescent="0.2">
      <c r="A1008" s="109">
        <v>42908</v>
      </c>
      <c r="B1008" s="48">
        <v>24.2</v>
      </c>
      <c r="C1008" s="48">
        <v>24.2</v>
      </c>
      <c r="D1008" s="48">
        <v>22.8</v>
      </c>
      <c r="E1008" s="48">
        <v>23.05</v>
      </c>
      <c r="F1008" s="48">
        <v>3549889</v>
      </c>
      <c r="G1008" s="105" t="str">
        <f>IFERROR(VLOOKUP($A1008,'HPI Partial'!$A$1:$F$347,2,FALSE),"-")</f>
        <v>-</v>
      </c>
      <c r="H1008" s="105" t="str">
        <f>IFERROR(VLOOKUP($A1008,'HPI Partial'!$A$1:$F$347,3,FALSE),"-")</f>
        <v>-</v>
      </c>
      <c r="I1008" s="105" t="str">
        <f>IFERROR(VLOOKUP($A1008,'HPI Partial'!$A$1:$F$347,4,FALSE),"-")</f>
        <v>-</v>
      </c>
      <c r="J1008" s="105" t="str">
        <f>IFERROR(VLOOKUP($A1008,'HPI Partial'!$A$1:$F$347,5,FALSE),"-")</f>
        <v>-</v>
      </c>
      <c r="K1008" s="105" t="str">
        <f>IFERROR(VLOOKUP($A1008,'HPI Partial'!$A$1:$F$347,6,FALSE),"-")</f>
        <v>-</v>
      </c>
    </row>
  </sheetData>
  <pageMargins left="0.7" right="0.7" top="0.75" bottom="0.75" header="0.3" footer="0.3"/>
  <pageSetup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56E92-1A78-43F8-969D-01999F5A7F55}">
  <sheetPr codeName="Sheet13"/>
  <dimension ref="A1:F347"/>
  <sheetViews>
    <sheetView workbookViewId="0"/>
  </sheetViews>
  <sheetFormatPr defaultRowHeight="15" customHeight="1" x14ac:dyDescent="0.25"/>
  <cols>
    <col min="1" max="1" width="11.28515625" bestFit="1" customWidth="1"/>
    <col min="2" max="2" width="7.140625" bestFit="1" customWidth="1"/>
    <col min="3" max="4" width="9" bestFit="1" customWidth="1"/>
    <col min="5" max="5" width="7.42578125" bestFit="1" customWidth="1"/>
    <col min="6" max="6" width="9" bestFit="1" customWidth="1"/>
  </cols>
  <sheetData>
    <row r="1" spans="1:6" ht="15" customHeight="1" x14ac:dyDescent="0.25">
      <c r="A1" s="108" t="s">
        <v>241</v>
      </c>
      <c r="B1" s="47" t="s">
        <v>242</v>
      </c>
      <c r="C1" s="47" t="s">
        <v>243</v>
      </c>
      <c r="D1" s="47" t="s">
        <v>244</v>
      </c>
      <c r="E1" s="47" t="s">
        <v>245</v>
      </c>
      <c r="F1" s="47" t="s">
        <v>246</v>
      </c>
    </row>
    <row r="2" spans="1:6" ht="15" customHeight="1" x14ac:dyDescent="0.25">
      <c r="A2" s="109">
        <v>44369</v>
      </c>
      <c r="B2" s="48">
        <v>21.31</v>
      </c>
      <c r="C2" s="48">
        <v>21.44</v>
      </c>
      <c r="D2" s="48">
        <v>20.98</v>
      </c>
      <c r="E2" s="48">
        <v>21.39</v>
      </c>
      <c r="F2" s="48">
        <v>299881</v>
      </c>
    </row>
    <row r="3" spans="1:6" ht="15" customHeight="1" x14ac:dyDescent="0.25">
      <c r="A3" s="109">
        <v>44368</v>
      </c>
      <c r="B3" s="48">
        <v>21.72</v>
      </c>
      <c r="C3" s="48">
        <v>21.72</v>
      </c>
      <c r="D3" s="48">
        <v>21.04</v>
      </c>
      <c r="E3" s="48">
        <v>21.53</v>
      </c>
      <c r="F3" s="48">
        <v>398548</v>
      </c>
    </row>
    <row r="4" spans="1:6" ht="15" customHeight="1" x14ac:dyDescent="0.25">
      <c r="A4" s="109">
        <v>44365</v>
      </c>
      <c r="B4" s="48">
        <v>21.6</v>
      </c>
      <c r="C4" s="48">
        <v>21.87</v>
      </c>
      <c r="D4" s="48">
        <v>21.37</v>
      </c>
      <c r="E4" s="48">
        <v>21.59</v>
      </c>
      <c r="F4" s="48">
        <v>612501</v>
      </c>
    </row>
    <row r="5" spans="1:6" ht="15" customHeight="1" x14ac:dyDescent="0.25">
      <c r="A5" s="109">
        <v>44364</v>
      </c>
      <c r="B5" s="48">
        <v>21.88</v>
      </c>
      <c r="C5" s="48">
        <v>21.98</v>
      </c>
      <c r="D5" s="48">
        <v>21.65</v>
      </c>
      <c r="E5" s="48">
        <v>21.85</v>
      </c>
      <c r="F5" s="48">
        <v>375341</v>
      </c>
    </row>
    <row r="6" spans="1:6" ht="15" customHeight="1" x14ac:dyDescent="0.25">
      <c r="A6" s="109">
        <v>44363</v>
      </c>
      <c r="B6" s="48">
        <v>21.71</v>
      </c>
      <c r="C6" s="48">
        <v>21.96</v>
      </c>
      <c r="D6" s="48">
        <v>21.33</v>
      </c>
      <c r="E6" s="48">
        <v>21.94</v>
      </c>
      <c r="F6" s="48">
        <v>572213</v>
      </c>
    </row>
    <row r="7" spans="1:6" ht="15" customHeight="1" x14ac:dyDescent="0.25">
      <c r="A7" s="109">
        <v>44362</v>
      </c>
      <c r="B7" s="48">
        <v>22.38</v>
      </c>
      <c r="C7" s="48">
        <v>22.469000000000001</v>
      </c>
      <c r="D7" s="48">
        <v>21.82</v>
      </c>
      <c r="E7" s="48">
        <v>21.83</v>
      </c>
      <c r="F7" s="48">
        <v>316919</v>
      </c>
    </row>
    <row r="8" spans="1:6" ht="15" customHeight="1" x14ac:dyDescent="0.25">
      <c r="A8" s="109">
        <v>44361</v>
      </c>
      <c r="B8" s="48">
        <v>22.79</v>
      </c>
      <c r="C8" s="48">
        <v>23.09</v>
      </c>
      <c r="D8" s="48">
        <v>22.2</v>
      </c>
      <c r="E8" s="48">
        <v>22.33</v>
      </c>
      <c r="F8" s="48">
        <v>472910</v>
      </c>
    </row>
    <row r="9" spans="1:6" ht="15" customHeight="1" x14ac:dyDescent="0.25">
      <c r="A9" s="109">
        <v>44358</v>
      </c>
      <c r="B9" s="48">
        <v>22.59</v>
      </c>
      <c r="C9" s="48">
        <v>22.79</v>
      </c>
      <c r="D9" s="48">
        <v>22.42</v>
      </c>
      <c r="E9" s="48">
        <v>22.74</v>
      </c>
      <c r="F9" s="48">
        <v>370353</v>
      </c>
    </row>
    <row r="10" spans="1:6" ht="15" customHeight="1" x14ac:dyDescent="0.25">
      <c r="A10" s="109">
        <v>44357</v>
      </c>
      <c r="B10" s="48">
        <v>23.28</v>
      </c>
      <c r="C10" s="48">
        <v>23.35</v>
      </c>
      <c r="D10" s="48">
        <v>22.49</v>
      </c>
      <c r="E10" s="48">
        <v>22.55</v>
      </c>
      <c r="F10" s="48">
        <v>874514</v>
      </c>
    </row>
    <row r="11" spans="1:6" ht="15" customHeight="1" x14ac:dyDescent="0.25">
      <c r="A11" s="109">
        <v>44356</v>
      </c>
      <c r="B11" s="48">
        <v>23.51</v>
      </c>
      <c r="C11" s="48">
        <v>23.54</v>
      </c>
      <c r="D11" s="48">
        <v>23.03</v>
      </c>
      <c r="E11" s="48">
        <v>23.23</v>
      </c>
      <c r="F11" s="48">
        <v>659936</v>
      </c>
    </row>
    <row r="12" spans="1:6" ht="15" customHeight="1" x14ac:dyDescent="0.25">
      <c r="A12" s="109">
        <v>44355</v>
      </c>
      <c r="B12" s="48">
        <v>22.15</v>
      </c>
      <c r="C12" s="48">
        <v>23.375</v>
      </c>
      <c r="D12" s="48">
        <v>21.81</v>
      </c>
      <c r="E12" s="48">
        <v>23.23</v>
      </c>
      <c r="F12" s="48">
        <v>1592533</v>
      </c>
    </row>
    <row r="13" spans="1:6" ht="15" customHeight="1" x14ac:dyDescent="0.25">
      <c r="A13" s="109">
        <v>44354</v>
      </c>
      <c r="B13" s="48">
        <v>21.63</v>
      </c>
      <c r="C13" s="48">
        <v>22.11</v>
      </c>
      <c r="D13" s="48">
        <v>21.48</v>
      </c>
      <c r="E13" s="48">
        <v>22.04</v>
      </c>
      <c r="F13" s="48">
        <v>985675</v>
      </c>
    </row>
    <row r="14" spans="1:6" ht="15" customHeight="1" x14ac:dyDescent="0.25">
      <c r="A14" s="109">
        <v>44351</v>
      </c>
      <c r="B14" s="48">
        <v>22.03</v>
      </c>
      <c r="C14" s="48">
        <v>22.39</v>
      </c>
      <c r="D14" s="48">
        <v>21.42</v>
      </c>
      <c r="E14" s="48">
        <v>21.43</v>
      </c>
      <c r="F14" s="48">
        <v>660975</v>
      </c>
    </row>
    <row r="15" spans="1:6" ht="15" customHeight="1" x14ac:dyDescent="0.25">
      <c r="A15" s="109">
        <v>44350</v>
      </c>
      <c r="B15" s="48">
        <v>21.85</v>
      </c>
      <c r="C15" s="48">
        <v>22.31</v>
      </c>
      <c r="D15" s="48">
        <v>21.14</v>
      </c>
      <c r="E15" s="48">
        <v>21.93</v>
      </c>
      <c r="F15" s="48">
        <v>1631897</v>
      </c>
    </row>
    <row r="16" spans="1:6" ht="15" customHeight="1" x14ac:dyDescent="0.25">
      <c r="A16" s="109">
        <v>44349</v>
      </c>
      <c r="B16" s="48">
        <v>21</v>
      </c>
      <c r="C16" s="48">
        <v>22.32</v>
      </c>
      <c r="D16" s="48">
        <v>20.64</v>
      </c>
      <c r="E16" s="48">
        <v>21.99</v>
      </c>
      <c r="F16" s="48">
        <v>1630813</v>
      </c>
    </row>
    <row r="17" spans="1:6" ht="15" customHeight="1" x14ac:dyDescent="0.25">
      <c r="A17" s="109">
        <v>44348</v>
      </c>
      <c r="B17" s="48">
        <v>21.63</v>
      </c>
      <c r="C17" s="48">
        <v>22.405000000000001</v>
      </c>
      <c r="D17" s="48">
        <v>21.54</v>
      </c>
      <c r="E17" s="48">
        <v>22.27</v>
      </c>
      <c r="F17" s="48">
        <v>809740</v>
      </c>
    </row>
    <row r="18" spans="1:6" ht="15" customHeight="1" x14ac:dyDescent="0.25">
      <c r="A18" s="109">
        <v>44344</v>
      </c>
      <c r="B18" s="48">
        <v>22.82</v>
      </c>
      <c r="C18" s="48">
        <v>23.57</v>
      </c>
      <c r="D18" s="48">
        <v>21.524999999999999</v>
      </c>
      <c r="E18" s="48">
        <v>21.61</v>
      </c>
      <c r="F18" s="48">
        <v>1180971</v>
      </c>
    </row>
    <row r="19" spans="1:6" ht="15" customHeight="1" x14ac:dyDescent="0.25">
      <c r="A19" s="109">
        <v>44343</v>
      </c>
      <c r="B19" s="48">
        <v>21.62</v>
      </c>
      <c r="C19" s="48">
        <v>22.704999999999998</v>
      </c>
      <c r="D19" s="48">
        <v>21.51</v>
      </c>
      <c r="E19" s="48">
        <v>22.59</v>
      </c>
      <c r="F19" s="48">
        <v>1615618</v>
      </c>
    </row>
    <row r="20" spans="1:6" ht="15" customHeight="1" x14ac:dyDescent="0.25">
      <c r="A20" s="109">
        <v>44342</v>
      </c>
      <c r="B20" s="48">
        <v>21.75</v>
      </c>
      <c r="C20" s="48">
        <v>22.12</v>
      </c>
      <c r="D20" s="48">
        <v>21.545000000000002</v>
      </c>
      <c r="E20" s="48">
        <v>21.6</v>
      </c>
      <c r="F20" s="48">
        <v>734397</v>
      </c>
    </row>
    <row r="21" spans="1:6" ht="15" customHeight="1" x14ac:dyDescent="0.25">
      <c r="A21" s="109">
        <v>44341</v>
      </c>
      <c r="B21" s="48">
        <v>21.95</v>
      </c>
      <c r="C21" s="48">
        <v>22.23</v>
      </c>
      <c r="D21" s="48">
        <v>21.55</v>
      </c>
      <c r="E21" s="48">
        <v>21.61</v>
      </c>
      <c r="F21" s="48">
        <v>601958</v>
      </c>
    </row>
    <row r="22" spans="1:6" ht="15" customHeight="1" x14ac:dyDescent="0.25">
      <c r="A22" s="109">
        <v>44340</v>
      </c>
      <c r="B22" s="48">
        <v>21.75</v>
      </c>
      <c r="C22" s="48">
        <v>22.04</v>
      </c>
      <c r="D22" s="48">
        <v>21.4</v>
      </c>
      <c r="E22" s="48">
        <v>21.79</v>
      </c>
      <c r="F22" s="48">
        <v>479138</v>
      </c>
    </row>
    <row r="23" spans="1:6" ht="15" customHeight="1" x14ac:dyDescent="0.25">
      <c r="A23" s="109">
        <v>44337</v>
      </c>
      <c r="B23" s="48">
        <v>21.4</v>
      </c>
      <c r="C23" s="48">
        <v>21.5701</v>
      </c>
      <c r="D23" s="48">
        <v>21.16</v>
      </c>
      <c r="E23" s="48">
        <v>21.38</v>
      </c>
      <c r="F23" s="48">
        <v>534789</v>
      </c>
    </row>
    <row r="24" spans="1:6" ht="15" customHeight="1" x14ac:dyDescent="0.25">
      <c r="A24" s="109">
        <v>44336</v>
      </c>
      <c r="B24" s="48">
        <v>20.82</v>
      </c>
      <c r="C24" s="48">
        <v>21.26</v>
      </c>
      <c r="D24" s="48">
        <v>20.57</v>
      </c>
      <c r="E24" s="48">
        <v>21.21</v>
      </c>
      <c r="F24" s="48">
        <v>703371</v>
      </c>
    </row>
    <row r="25" spans="1:6" ht="15" customHeight="1" x14ac:dyDescent="0.25">
      <c r="A25" s="109">
        <v>44335</v>
      </c>
      <c r="B25" s="48">
        <v>20.170000000000002</v>
      </c>
      <c r="C25" s="48">
        <v>20.82</v>
      </c>
      <c r="D25" s="48">
        <v>19.96</v>
      </c>
      <c r="E25" s="48">
        <v>20.8</v>
      </c>
      <c r="F25" s="48">
        <v>843101</v>
      </c>
    </row>
    <row r="26" spans="1:6" ht="15" customHeight="1" x14ac:dyDescent="0.25">
      <c r="A26" s="109">
        <v>44334</v>
      </c>
      <c r="B26" s="48">
        <v>20.84</v>
      </c>
      <c r="C26" s="48">
        <v>21.05</v>
      </c>
      <c r="D26" s="48">
        <v>20.57</v>
      </c>
      <c r="E26" s="48">
        <v>20.57</v>
      </c>
      <c r="F26" s="48">
        <v>709025</v>
      </c>
    </row>
    <row r="27" spans="1:6" ht="15" customHeight="1" x14ac:dyDescent="0.25">
      <c r="A27" s="109">
        <v>44333</v>
      </c>
      <c r="B27" s="48">
        <v>20.81</v>
      </c>
      <c r="C27" s="48">
        <v>20.954999999999998</v>
      </c>
      <c r="D27" s="48">
        <v>20.52</v>
      </c>
      <c r="E27" s="48">
        <v>20.87</v>
      </c>
      <c r="F27" s="48">
        <v>413453</v>
      </c>
    </row>
    <row r="28" spans="1:6" ht="15" customHeight="1" x14ac:dyDescent="0.25">
      <c r="A28" s="109">
        <v>44330</v>
      </c>
      <c r="B28" s="48">
        <v>20.61</v>
      </c>
      <c r="C28" s="48">
        <v>20.74</v>
      </c>
      <c r="D28" s="48">
        <v>20.234999999999999</v>
      </c>
      <c r="E28" s="48">
        <v>20.61</v>
      </c>
      <c r="F28" s="48">
        <v>1073757</v>
      </c>
    </row>
    <row r="29" spans="1:6" ht="15" customHeight="1" x14ac:dyDescent="0.25">
      <c r="A29" s="109">
        <v>44329</v>
      </c>
      <c r="B29" s="48">
        <v>19.72</v>
      </c>
      <c r="C29" s="48">
        <v>20.74</v>
      </c>
      <c r="D29" s="48">
        <v>19.649999999999999</v>
      </c>
      <c r="E29" s="48">
        <v>20.46</v>
      </c>
      <c r="F29" s="48">
        <v>796605</v>
      </c>
    </row>
    <row r="30" spans="1:6" ht="15" customHeight="1" x14ac:dyDescent="0.25">
      <c r="A30" s="109">
        <v>44328</v>
      </c>
      <c r="B30" s="48">
        <v>20.37</v>
      </c>
      <c r="C30" s="48">
        <v>20.61</v>
      </c>
      <c r="D30" s="48">
        <v>19.579999999999998</v>
      </c>
      <c r="E30" s="48">
        <v>19.649999999999999</v>
      </c>
      <c r="F30" s="48">
        <v>850060</v>
      </c>
    </row>
    <row r="31" spans="1:6" ht="15" customHeight="1" x14ac:dyDescent="0.25">
      <c r="A31" s="109">
        <v>44327</v>
      </c>
      <c r="B31" s="48">
        <v>20.39</v>
      </c>
      <c r="C31" s="48">
        <v>21.03</v>
      </c>
      <c r="D31" s="48">
        <v>20.350000000000001</v>
      </c>
      <c r="E31" s="48">
        <v>20.57</v>
      </c>
      <c r="F31" s="48">
        <v>413008</v>
      </c>
    </row>
    <row r="32" spans="1:6" ht="15" customHeight="1" x14ac:dyDescent="0.25">
      <c r="A32" s="109">
        <v>44326</v>
      </c>
      <c r="B32" s="48">
        <v>21.05</v>
      </c>
      <c r="C32" s="48">
        <v>21.33</v>
      </c>
      <c r="D32" s="48">
        <v>20.89</v>
      </c>
      <c r="E32" s="48">
        <v>20.92</v>
      </c>
      <c r="F32" s="48">
        <v>408440</v>
      </c>
    </row>
    <row r="33" spans="1:6" ht="15" customHeight="1" x14ac:dyDescent="0.25">
      <c r="A33" s="109">
        <v>44323</v>
      </c>
      <c r="B33" s="48">
        <v>20.25</v>
      </c>
      <c r="C33" s="48">
        <v>21.13</v>
      </c>
      <c r="D33" s="48">
        <v>20.149999999999999</v>
      </c>
      <c r="E33" s="48">
        <v>20.92</v>
      </c>
      <c r="F33" s="48">
        <v>630308</v>
      </c>
    </row>
    <row r="34" spans="1:6" ht="15" customHeight="1" x14ac:dyDescent="0.25">
      <c r="A34" s="109">
        <v>44322</v>
      </c>
      <c r="B34" s="48">
        <v>20.76</v>
      </c>
      <c r="C34" s="48">
        <v>20.76</v>
      </c>
      <c r="D34" s="48">
        <v>20.079999999999998</v>
      </c>
      <c r="E34" s="48">
        <v>20.21</v>
      </c>
      <c r="F34" s="48">
        <v>560763</v>
      </c>
    </row>
    <row r="35" spans="1:6" ht="15" customHeight="1" x14ac:dyDescent="0.25">
      <c r="A35" s="109">
        <v>44321</v>
      </c>
      <c r="B35" s="48">
        <v>21.33</v>
      </c>
      <c r="C35" s="48">
        <v>21.33</v>
      </c>
      <c r="D35" s="48">
        <v>20.62</v>
      </c>
      <c r="E35" s="48">
        <v>20.68</v>
      </c>
      <c r="F35" s="48">
        <v>507176</v>
      </c>
    </row>
    <row r="36" spans="1:6" ht="15" customHeight="1" x14ac:dyDescent="0.25">
      <c r="A36" s="109">
        <v>44320</v>
      </c>
      <c r="B36" s="48">
        <v>21.08</v>
      </c>
      <c r="C36" s="48">
        <v>21.2</v>
      </c>
      <c r="D36" s="48">
        <v>20.56</v>
      </c>
      <c r="E36" s="48">
        <v>21.18</v>
      </c>
      <c r="F36" s="48">
        <v>606152</v>
      </c>
    </row>
    <row r="37" spans="1:6" ht="15" customHeight="1" x14ac:dyDescent="0.25">
      <c r="A37" s="109">
        <v>44319</v>
      </c>
      <c r="B37" s="48">
        <v>20.97</v>
      </c>
      <c r="C37" s="48">
        <v>21.53</v>
      </c>
      <c r="D37" s="48">
        <v>20.89</v>
      </c>
      <c r="E37" s="48">
        <v>21.33</v>
      </c>
      <c r="F37" s="48">
        <v>734072</v>
      </c>
    </row>
    <row r="38" spans="1:6" ht="15" customHeight="1" x14ac:dyDescent="0.25">
      <c r="A38" s="109">
        <v>44316</v>
      </c>
      <c r="B38" s="48">
        <v>21.14</v>
      </c>
      <c r="C38" s="48">
        <v>21.175000000000001</v>
      </c>
      <c r="D38" s="48">
        <v>20.5534</v>
      </c>
      <c r="E38" s="48">
        <v>20.62</v>
      </c>
      <c r="F38" s="48">
        <v>927372</v>
      </c>
    </row>
    <row r="39" spans="1:6" ht="15" customHeight="1" x14ac:dyDescent="0.25">
      <c r="A39" s="109">
        <v>44315</v>
      </c>
      <c r="B39" s="48">
        <v>21.63</v>
      </c>
      <c r="C39" s="48">
        <v>22.27</v>
      </c>
      <c r="D39" s="48">
        <v>20.53</v>
      </c>
      <c r="E39" s="48">
        <v>21.28</v>
      </c>
      <c r="F39" s="48">
        <v>1081809</v>
      </c>
    </row>
    <row r="40" spans="1:6" ht="15" customHeight="1" x14ac:dyDescent="0.25">
      <c r="A40" s="109">
        <v>44314</v>
      </c>
      <c r="B40" s="48">
        <v>21.74</v>
      </c>
      <c r="C40" s="48">
        <v>22.41</v>
      </c>
      <c r="D40" s="48">
        <v>21.7</v>
      </c>
      <c r="E40" s="48">
        <v>22.18</v>
      </c>
      <c r="F40" s="48">
        <v>683381</v>
      </c>
    </row>
    <row r="41" spans="1:6" ht="15" customHeight="1" x14ac:dyDescent="0.25">
      <c r="A41" s="109">
        <v>44313</v>
      </c>
      <c r="B41" s="48">
        <v>22.6</v>
      </c>
      <c r="C41" s="48">
        <v>22.6</v>
      </c>
      <c r="D41" s="48">
        <v>21.92</v>
      </c>
      <c r="E41" s="48">
        <v>21.97</v>
      </c>
      <c r="F41" s="48">
        <v>453373</v>
      </c>
    </row>
    <row r="42" spans="1:6" ht="15" customHeight="1" x14ac:dyDescent="0.25">
      <c r="A42" s="109">
        <v>44312</v>
      </c>
      <c r="B42" s="48">
        <v>21.94</v>
      </c>
      <c r="C42" s="48">
        <v>22.58</v>
      </c>
      <c r="D42" s="48">
        <v>21.94</v>
      </c>
      <c r="E42" s="48">
        <v>22.43</v>
      </c>
      <c r="F42" s="48">
        <v>654659</v>
      </c>
    </row>
    <row r="43" spans="1:6" ht="15" customHeight="1" x14ac:dyDescent="0.25">
      <c r="A43" s="109">
        <v>44309</v>
      </c>
      <c r="B43" s="48">
        <v>21.88</v>
      </c>
      <c r="C43" s="48">
        <v>22.19</v>
      </c>
      <c r="D43" s="48">
        <v>21.72</v>
      </c>
      <c r="E43" s="48">
        <v>21.95</v>
      </c>
      <c r="F43" s="48">
        <v>863131</v>
      </c>
    </row>
    <row r="44" spans="1:6" ht="15" customHeight="1" x14ac:dyDescent="0.25">
      <c r="A44" s="109">
        <v>44308</v>
      </c>
      <c r="B44" s="48">
        <v>21.26</v>
      </c>
      <c r="C44" s="48">
        <v>21.77</v>
      </c>
      <c r="D44" s="48">
        <v>20.98</v>
      </c>
      <c r="E44" s="48">
        <v>21.36</v>
      </c>
      <c r="F44" s="48">
        <v>392671</v>
      </c>
    </row>
    <row r="45" spans="1:6" ht="15" customHeight="1" x14ac:dyDescent="0.25">
      <c r="A45" s="109">
        <v>44307</v>
      </c>
      <c r="B45" s="48">
        <v>20.49</v>
      </c>
      <c r="C45" s="48">
        <v>21.17</v>
      </c>
      <c r="D45" s="48">
        <v>20.39</v>
      </c>
      <c r="E45" s="48">
        <v>21.15</v>
      </c>
      <c r="F45" s="48">
        <v>791696</v>
      </c>
    </row>
    <row r="46" spans="1:6" ht="15" customHeight="1" x14ac:dyDescent="0.25">
      <c r="A46" s="109">
        <v>44306</v>
      </c>
      <c r="B46" s="48">
        <v>21.72</v>
      </c>
      <c r="C46" s="48">
        <v>21.72</v>
      </c>
      <c r="D46" s="48">
        <v>20.37</v>
      </c>
      <c r="E46" s="48">
        <v>20.74</v>
      </c>
      <c r="F46" s="48">
        <v>643515</v>
      </c>
    </row>
    <row r="47" spans="1:6" ht="15" customHeight="1" x14ac:dyDescent="0.25">
      <c r="A47" s="109">
        <v>44305</v>
      </c>
      <c r="B47" s="48">
        <v>21.09</v>
      </c>
      <c r="C47" s="48">
        <v>21.79</v>
      </c>
      <c r="D47" s="48">
        <v>20.89</v>
      </c>
      <c r="E47" s="48">
        <v>21.75</v>
      </c>
      <c r="F47" s="48">
        <v>1520924</v>
      </c>
    </row>
    <row r="48" spans="1:6" ht="15" customHeight="1" x14ac:dyDescent="0.25">
      <c r="A48" s="109">
        <v>44302</v>
      </c>
      <c r="B48" s="48">
        <v>21.21</v>
      </c>
      <c r="C48" s="48">
        <v>21.47</v>
      </c>
      <c r="D48" s="48">
        <v>20.84</v>
      </c>
      <c r="E48" s="48">
        <v>21.16</v>
      </c>
      <c r="F48" s="48">
        <v>1401645</v>
      </c>
    </row>
    <row r="49" spans="1:6" ht="15" customHeight="1" x14ac:dyDescent="0.25">
      <c r="A49" s="109">
        <v>44301</v>
      </c>
      <c r="B49" s="48">
        <v>21.36</v>
      </c>
      <c r="C49" s="48">
        <v>21.63</v>
      </c>
      <c r="D49" s="48">
        <v>21.06</v>
      </c>
      <c r="E49" s="48">
        <v>21.09</v>
      </c>
      <c r="F49" s="48">
        <v>554682</v>
      </c>
    </row>
    <row r="50" spans="1:6" ht="15" customHeight="1" x14ac:dyDescent="0.25">
      <c r="A50" s="109">
        <v>44300</v>
      </c>
      <c r="B50" s="48">
        <v>20.96</v>
      </c>
      <c r="C50" s="48">
        <v>21.6</v>
      </c>
      <c r="D50" s="48">
        <v>20.8124</v>
      </c>
      <c r="E50" s="48">
        <v>21.04</v>
      </c>
      <c r="F50" s="48">
        <v>571696</v>
      </c>
    </row>
    <row r="51" spans="1:6" ht="15" customHeight="1" x14ac:dyDescent="0.25">
      <c r="A51" s="109">
        <v>44299</v>
      </c>
      <c r="B51" s="48">
        <v>21.03</v>
      </c>
      <c r="C51" s="48">
        <v>21.245000000000001</v>
      </c>
      <c r="D51" s="48">
        <v>20.65</v>
      </c>
      <c r="E51" s="48">
        <v>20.93</v>
      </c>
      <c r="F51" s="48">
        <v>569426</v>
      </c>
    </row>
    <row r="52" spans="1:6" ht="15" customHeight="1" x14ac:dyDescent="0.25">
      <c r="A52" s="109">
        <v>44298</v>
      </c>
      <c r="B52" s="48">
        <v>21.56</v>
      </c>
      <c r="C52" s="48">
        <v>21.75</v>
      </c>
      <c r="D52" s="48">
        <v>21.08</v>
      </c>
      <c r="E52" s="48">
        <v>21.28</v>
      </c>
      <c r="F52" s="48">
        <v>556134</v>
      </c>
    </row>
    <row r="53" spans="1:6" ht="15" customHeight="1" x14ac:dyDescent="0.25">
      <c r="A53" s="109">
        <v>44295</v>
      </c>
      <c r="B53" s="48">
        <v>21.74</v>
      </c>
      <c r="C53" s="48">
        <v>22.02</v>
      </c>
      <c r="D53" s="48">
        <v>21.53</v>
      </c>
      <c r="E53" s="48">
        <v>21.61</v>
      </c>
      <c r="F53" s="48">
        <v>373650</v>
      </c>
    </row>
    <row r="54" spans="1:6" ht="15" customHeight="1" x14ac:dyDescent="0.25">
      <c r="A54" s="109">
        <v>44294</v>
      </c>
      <c r="B54" s="48">
        <v>21.92</v>
      </c>
      <c r="C54" s="48">
        <v>22.004999999999999</v>
      </c>
      <c r="D54" s="48">
        <v>21.37</v>
      </c>
      <c r="E54" s="48">
        <v>22</v>
      </c>
      <c r="F54" s="48">
        <v>605630</v>
      </c>
    </row>
    <row r="55" spans="1:6" ht="15" customHeight="1" x14ac:dyDescent="0.25">
      <c r="A55" s="109">
        <v>44293</v>
      </c>
      <c r="B55" s="48">
        <v>21.99</v>
      </c>
      <c r="C55" s="48">
        <v>22.19</v>
      </c>
      <c r="D55" s="48">
        <v>21.56</v>
      </c>
      <c r="E55" s="48">
        <v>21.88</v>
      </c>
      <c r="F55" s="48">
        <v>407553</v>
      </c>
    </row>
    <row r="56" spans="1:6" ht="15" customHeight="1" x14ac:dyDescent="0.25">
      <c r="A56" s="109">
        <v>44292</v>
      </c>
      <c r="B56" s="48">
        <v>21.86</v>
      </c>
      <c r="C56" s="48">
        <v>22.34</v>
      </c>
      <c r="D56" s="48">
        <v>21.67</v>
      </c>
      <c r="E56" s="48">
        <v>22.03</v>
      </c>
      <c r="F56" s="48">
        <v>1065273</v>
      </c>
    </row>
    <row r="57" spans="1:6" ht="15" customHeight="1" x14ac:dyDescent="0.25">
      <c r="A57" s="109">
        <v>44291</v>
      </c>
      <c r="B57" s="48">
        <v>21.5</v>
      </c>
      <c r="C57" s="48">
        <v>22.13</v>
      </c>
      <c r="D57" s="48">
        <v>21.15</v>
      </c>
      <c r="E57" s="48">
        <v>21.91</v>
      </c>
      <c r="F57" s="48">
        <v>1843433</v>
      </c>
    </row>
    <row r="58" spans="1:6" ht="15" customHeight="1" x14ac:dyDescent="0.25">
      <c r="A58" s="109">
        <v>44287</v>
      </c>
      <c r="B58" s="48">
        <v>20.440000000000001</v>
      </c>
      <c r="C58" s="48">
        <v>21.1</v>
      </c>
      <c r="D58" s="48">
        <v>20.309999999999999</v>
      </c>
      <c r="E58" s="48">
        <v>20.97</v>
      </c>
      <c r="F58" s="48">
        <v>854055</v>
      </c>
    </row>
    <row r="59" spans="1:6" ht="15" customHeight="1" x14ac:dyDescent="0.25">
      <c r="A59" s="109">
        <v>44286</v>
      </c>
      <c r="B59" s="48">
        <v>20.170000000000002</v>
      </c>
      <c r="C59" s="48">
        <v>20.7</v>
      </c>
      <c r="D59" s="48">
        <v>20.05</v>
      </c>
      <c r="E59" s="48">
        <v>20.100000000000001</v>
      </c>
      <c r="F59" s="48">
        <v>831715</v>
      </c>
    </row>
    <row r="60" spans="1:6" ht="15" customHeight="1" x14ac:dyDescent="0.25">
      <c r="A60" s="109">
        <v>44285</v>
      </c>
      <c r="B60" s="48">
        <v>20</v>
      </c>
      <c r="C60" s="48">
        <v>20.239999999999998</v>
      </c>
      <c r="D60" s="48">
        <v>19.760000000000002</v>
      </c>
      <c r="E60" s="48">
        <v>20.18</v>
      </c>
      <c r="F60" s="48">
        <v>552821</v>
      </c>
    </row>
    <row r="61" spans="1:6" ht="15" customHeight="1" x14ac:dyDescent="0.25">
      <c r="A61" s="109">
        <v>44284</v>
      </c>
      <c r="B61" s="48">
        <v>19.78</v>
      </c>
      <c r="C61" s="48">
        <v>20.190000000000001</v>
      </c>
      <c r="D61" s="48">
        <v>19.399999999999999</v>
      </c>
      <c r="E61" s="48">
        <v>19.86</v>
      </c>
      <c r="F61" s="48">
        <v>713194</v>
      </c>
    </row>
    <row r="62" spans="1:6" ht="15" customHeight="1" x14ac:dyDescent="0.25">
      <c r="A62" s="109">
        <v>44281</v>
      </c>
      <c r="B62" s="48">
        <v>20.53</v>
      </c>
      <c r="C62" s="48">
        <v>20.62</v>
      </c>
      <c r="D62" s="48">
        <v>19.18</v>
      </c>
      <c r="E62" s="48">
        <v>19.77</v>
      </c>
      <c r="F62" s="48">
        <v>1161614</v>
      </c>
    </row>
    <row r="63" spans="1:6" ht="15" customHeight="1" x14ac:dyDescent="0.25">
      <c r="A63" s="109">
        <v>44280</v>
      </c>
      <c r="B63" s="48">
        <v>19.53</v>
      </c>
      <c r="C63" s="48">
        <v>20.43</v>
      </c>
      <c r="D63" s="48">
        <v>19.510000000000002</v>
      </c>
      <c r="E63" s="48">
        <v>20.39</v>
      </c>
      <c r="F63" s="48">
        <v>864517</v>
      </c>
    </row>
    <row r="64" spans="1:6" ht="15" customHeight="1" x14ac:dyDescent="0.25">
      <c r="A64" s="109">
        <v>44279</v>
      </c>
      <c r="B64" s="48">
        <v>20.46</v>
      </c>
      <c r="C64" s="48">
        <v>20.92</v>
      </c>
      <c r="D64" s="48">
        <v>19.87</v>
      </c>
      <c r="E64" s="48">
        <v>19.89</v>
      </c>
      <c r="F64" s="48">
        <v>1693899</v>
      </c>
    </row>
    <row r="65" spans="1:6" ht="15" customHeight="1" x14ac:dyDescent="0.25">
      <c r="A65" s="109">
        <v>44278</v>
      </c>
      <c r="B65" s="48">
        <v>20.63</v>
      </c>
      <c r="C65" s="48">
        <v>20.94</v>
      </c>
      <c r="D65" s="48">
        <v>20</v>
      </c>
      <c r="E65" s="48">
        <v>20.18</v>
      </c>
      <c r="F65" s="48">
        <v>988180</v>
      </c>
    </row>
    <row r="66" spans="1:6" ht="15" customHeight="1" x14ac:dyDescent="0.25">
      <c r="A66" s="109">
        <v>44277</v>
      </c>
      <c r="B66" s="48">
        <v>21.15</v>
      </c>
      <c r="C66" s="48">
        <v>21.35</v>
      </c>
      <c r="D66" s="48">
        <v>20.72</v>
      </c>
      <c r="E66" s="48">
        <v>21.04</v>
      </c>
      <c r="F66" s="48">
        <v>837724</v>
      </c>
    </row>
    <row r="67" spans="1:6" ht="15" customHeight="1" x14ac:dyDescent="0.25">
      <c r="A67" s="109">
        <v>44274</v>
      </c>
      <c r="B67" s="48">
        <v>21.31</v>
      </c>
      <c r="C67" s="48">
        <v>21.5</v>
      </c>
      <c r="D67" s="48">
        <v>20.7</v>
      </c>
      <c r="E67" s="48">
        <v>21.33</v>
      </c>
      <c r="F67" s="48">
        <v>1469251</v>
      </c>
    </row>
    <row r="68" spans="1:6" ht="15" customHeight="1" x14ac:dyDescent="0.25">
      <c r="A68" s="109">
        <v>44273</v>
      </c>
      <c r="B68" s="48">
        <v>21.03</v>
      </c>
      <c r="C68" s="48">
        <v>21.93</v>
      </c>
      <c r="D68" s="48">
        <v>20.84</v>
      </c>
      <c r="E68" s="48">
        <v>21.22</v>
      </c>
      <c r="F68" s="48">
        <v>1637545</v>
      </c>
    </row>
    <row r="69" spans="1:6" ht="15" customHeight="1" x14ac:dyDescent="0.25">
      <c r="A69" s="109">
        <v>44272</v>
      </c>
      <c r="B69" s="48">
        <v>21.42</v>
      </c>
      <c r="C69" s="48">
        <v>22.21</v>
      </c>
      <c r="D69" s="48">
        <v>21.14</v>
      </c>
      <c r="E69" s="48">
        <v>21.24</v>
      </c>
      <c r="F69" s="48">
        <v>3850034</v>
      </c>
    </row>
    <row r="70" spans="1:6" ht="15" customHeight="1" x14ac:dyDescent="0.25">
      <c r="A70" s="109">
        <v>44271</v>
      </c>
      <c r="B70" s="48">
        <v>21.2</v>
      </c>
      <c r="C70" s="48">
        <v>21.971</v>
      </c>
      <c r="D70" s="48">
        <v>20.239999999999998</v>
      </c>
      <c r="E70" s="48">
        <v>21.3</v>
      </c>
      <c r="F70" s="48">
        <v>5077435</v>
      </c>
    </row>
    <row r="71" spans="1:6" ht="15" customHeight="1" x14ac:dyDescent="0.25">
      <c r="A71" s="109">
        <v>44270</v>
      </c>
      <c r="B71" s="48">
        <v>23.45</v>
      </c>
      <c r="C71" s="48">
        <v>23.72</v>
      </c>
      <c r="D71" s="48">
        <v>22.97</v>
      </c>
      <c r="E71" s="48">
        <v>23.46</v>
      </c>
      <c r="F71" s="48">
        <v>1097457</v>
      </c>
    </row>
    <row r="72" spans="1:6" ht="15" customHeight="1" x14ac:dyDescent="0.25">
      <c r="A72" s="109">
        <v>44267</v>
      </c>
      <c r="B72" s="48">
        <v>23.21</v>
      </c>
      <c r="C72" s="48">
        <v>23.62</v>
      </c>
      <c r="D72" s="48">
        <v>22.91</v>
      </c>
      <c r="E72" s="48">
        <v>23.45</v>
      </c>
      <c r="F72" s="48">
        <v>928045</v>
      </c>
    </row>
    <row r="73" spans="1:6" ht="15" customHeight="1" x14ac:dyDescent="0.25">
      <c r="A73" s="109">
        <v>44266</v>
      </c>
      <c r="B73" s="48">
        <v>23</v>
      </c>
      <c r="C73" s="48">
        <v>23.43</v>
      </c>
      <c r="D73" s="48">
        <v>22.48</v>
      </c>
      <c r="E73" s="48">
        <v>23.38</v>
      </c>
      <c r="F73" s="48">
        <v>1187558</v>
      </c>
    </row>
    <row r="74" spans="1:6" ht="15" customHeight="1" x14ac:dyDescent="0.25">
      <c r="A74" s="109">
        <v>44265</v>
      </c>
      <c r="B74" s="48">
        <v>23.35</v>
      </c>
      <c r="C74" s="48">
        <v>23.79</v>
      </c>
      <c r="D74" s="48">
        <v>22.44</v>
      </c>
      <c r="E74" s="48">
        <v>22.81</v>
      </c>
      <c r="F74" s="48">
        <v>1367334</v>
      </c>
    </row>
    <row r="75" spans="1:6" ht="15" customHeight="1" x14ac:dyDescent="0.25">
      <c r="A75" s="109">
        <v>44264</v>
      </c>
      <c r="B75" s="48">
        <v>23.81</v>
      </c>
      <c r="C75" s="48">
        <v>24.07</v>
      </c>
      <c r="D75" s="48">
        <v>22.94</v>
      </c>
      <c r="E75" s="48">
        <v>23.16</v>
      </c>
      <c r="F75" s="48">
        <v>1380342</v>
      </c>
    </row>
    <row r="76" spans="1:6" ht="15" customHeight="1" x14ac:dyDescent="0.25">
      <c r="A76" s="109">
        <v>44263</v>
      </c>
      <c r="B76" s="48">
        <v>24.52</v>
      </c>
      <c r="C76" s="48">
        <v>24.6</v>
      </c>
      <c r="D76" s="48">
        <v>22.67</v>
      </c>
      <c r="E76" s="48">
        <v>23.39</v>
      </c>
      <c r="F76" s="48">
        <v>1724647</v>
      </c>
    </row>
    <row r="77" spans="1:6" ht="15" customHeight="1" x14ac:dyDescent="0.25">
      <c r="A77" s="109">
        <v>44260</v>
      </c>
      <c r="B77" s="48">
        <v>22.5</v>
      </c>
      <c r="C77" s="48">
        <v>25.05</v>
      </c>
      <c r="D77" s="48">
        <v>21.75</v>
      </c>
      <c r="E77" s="48">
        <v>24.59</v>
      </c>
      <c r="F77" s="48">
        <v>4085476</v>
      </c>
    </row>
    <row r="78" spans="1:6" ht="15" customHeight="1" x14ac:dyDescent="0.25">
      <c r="A78" s="109">
        <v>44259</v>
      </c>
      <c r="B78" s="48">
        <v>21.52</v>
      </c>
      <c r="C78" s="48">
        <v>21.7272</v>
      </c>
      <c r="D78" s="48">
        <v>20.27</v>
      </c>
      <c r="E78" s="48">
        <v>20.71</v>
      </c>
      <c r="F78" s="48">
        <v>666274</v>
      </c>
    </row>
    <row r="79" spans="1:6" ht="15" customHeight="1" x14ac:dyDescent="0.25">
      <c r="A79" s="109">
        <v>44258</v>
      </c>
      <c r="B79" s="48">
        <v>21.51</v>
      </c>
      <c r="C79" s="48">
        <v>22.05</v>
      </c>
      <c r="D79" s="48">
        <v>21.51</v>
      </c>
      <c r="E79" s="48">
        <v>21.67</v>
      </c>
      <c r="F79" s="48">
        <v>704396</v>
      </c>
    </row>
    <row r="80" spans="1:6" ht="15" customHeight="1" x14ac:dyDescent="0.25">
      <c r="A80" s="109">
        <v>44257</v>
      </c>
      <c r="B80" s="48">
        <v>21.47</v>
      </c>
      <c r="C80" s="48">
        <v>22.015000000000001</v>
      </c>
      <c r="D80" s="48">
        <v>21.09</v>
      </c>
      <c r="E80" s="48">
        <v>21.46</v>
      </c>
      <c r="F80" s="48">
        <v>468023</v>
      </c>
    </row>
    <row r="81" spans="1:6" ht="15" customHeight="1" x14ac:dyDescent="0.25">
      <c r="A81" s="109">
        <v>44256</v>
      </c>
      <c r="B81" s="48">
        <v>21.09</v>
      </c>
      <c r="C81" s="48">
        <v>21.46</v>
      </c>
      <c r="D81" s="48">
        <v>20.87</v>
      </c>
      <c r="E81" s="48">
        <v>21.44</v>
      </c>
      <c r="F81" s="48">
        <v>478143</v>
      </c>
    </row>
    <row r="82" spans="1:6" ht="15" customHeight="1" x14ac:dyDescent="0.25">
      <c r="A82" s="109">
        <v>44253</v>
      </c>
      <c r="B82" s="48">
        <v>20.65</v>
      </c>
      <c r="C82" s="48">
        <v>21.18</v>
      </c>
      <c r="D82" s="48">
        <v>20.309999999999999</v>
      </c>
      <c r="E82" s="48">
        <v>20.67</v>
      </c>
      <c r="F82" s="48">
        <v>590307</v>
      </c>
    </row>
    <row r="83" spans="1:6" ht="15" customHeight="1" x14ac:dyDescent="0.25">
      <c r="A83" s="109">
        <v>44252</v>
      </c>
      <c r="B83" s="48">
        <v>20.89</v>
      </c>
      <c r="C83" s="48">
        <v>21.28</v>
      </c>
      <c r="D83" s="48">
        <v>20.399999999999999</v>
      </c>
      <c r="E83" s="48">
        <v>20.53</v>
      </c>
      <c r="F83" s="48">
        <v>864155</v>
      </c>
    </row>
    <row r="84" spans="1:6" ht="15" customHeight="1" x14ac:dyDescent="0.25">
      <c r="A84" s="109">
        <v>44251</v>
      </c>
      <c r="B84" s="48">
        <v>20.55</v>
      </c>
      <c r="C84" s="48">
        <v>20.941600000000001</v>
      </c>
      <c r="D84" s="48">
        <v>20.059999999999999</v>
      </c>
      <c r="E84" s="48">
        <v>20.84</v>
      </c>
      <c r="F84" s="48">
        <v>744177</v>
      </c>
    </row>
    <row r="85" spans="1:6" ht="15" customHeight="1" x14ac:dyDescent="0.25">
      <c r="A85" s="109">
        <v>44250</v>
      </c>
      <c r="B85" s="48">
        <v>20.64</v>
      </c>
      <c r="C85" s="48">
        <v>20.99</v>
      </c>
      <c r="D85" s="48">
        <v>20.035499999999999</v>
      </c>
      <c r="E85" s="48">
        <v>20.51</v>
      </c>
      <c r="F85" s="48">
        <v>707707</v>
      </c>
    </row>
    <row r="86" spans="1:6" ht="15" customHeight="1" x14ac:dyDescent="0.25">
      <c r="A86" s="109">
        <v>44249</v>
      </c>
      <c r="B86" s="48">
        <v>19.5</v>
      </c>
      <c r="C86" s="48">
        <v>20.62</v>
      </c>
      <c r="D86" s="48">
        <v>19.425000000000001</v>
      </c>
      <c r="E86" s="48">
        <v>20.6</v>
      </c>
      <c r="F86" s="48">
        <v>1485803</v>
      </c>
    </row>
    <row r="87" spans="1:6" ht="15" customHeight="1" x14ac:dyDescent="0.25">
      <c r="A87" s="109">
        <v>44246</v>
      </c>
      <c r="B87" s="48">
        <v>20.170000000000002</v>
      </c>
      <c r="C87" s="48">
        <v>20.170000000000002</v>
      </c>
      <c r="D87" s="48">
        <v>19.47</v>
      </c>
      <c r="E87" s="48">
        <v>19.510000000000002</v>
      </c>
      <c r="F87" s="48">
        <v>365018</v>
      </c>
    </row>
    <row r="88" spans="1:6" ht="15" customHeight="1" x14ac:dyDescent="0.25">
      <c r="A88" s="109">
        <v>44245</v>
      </c>
      <c r="B88" s="48">
        <v>19.96</v>
      </c>
      <c r="C88" s="48">
        <v>20.52</v>
      </c>
      <c r="D88" s="48">
        <v>19.89</v>
      </c>
      <c r="E88" s="48">
        <v>19.98</v>
      </c>
      <c r="F88" s="48">
        <v>531925</v>
      </c>
    </row>
    <row r="89" spans="1:6" ht="15" customHeight="1" x14ac:dyDescent="0.25">
      <c r="A89" s="109">
        <v>44244</v>
      </c>
      <c r="B89" s="48">
        <v>20.010000000000002</v>
      </c>
      <c r="C89" s="48">
        <v>20.399999999999999</v>
      </c>
      <c r="D89" s="48">
        <v>19.989999999999998</v>
      </c>
      <c r="E89" s="48">
        <v>20.25</v>
      </c>
      <c r="F89" s="48">
        <v>918656</v>
      </c>
    </row>
    <row r="90" spans="1:6" ht="15" customHeight="1" x14ac:dyDescent="0.25">
      <c r="A90" s="109">
        <v>44243</v>
      </c>
      <c r="B90" s="48">
        <v>20</v>
      </c>
      <c r="C90" s="48">
        <v>20.47</v>
      </c>
      <c r="D90" s="48">
        <v>19.440000000000001</v>
      </c>
      <c r="E90" s="48">
        <v>19.850000000000001</v>
      </c>
      <c r="F90" s="48">
        <v>1446611</v>
      </c>
    </row>
    <row r="91" spans="1:6" ht="15" customHeight="1" x14ac:dyDescent="0.25">
      <c r="A91" s="109">
        <v>44239</v>
      </c>
      <c r="B91" s="48">
        <v>18.420000000000002</v>
      </c>
      <c r="C91" s="48">
        <v>18.75</v>
      </c>
      <c r="D91" s="48">
        <v>18.29</v>
      </c>
      <c r="E91" s="48">
        <v>18.64</v>
      </c>
      <c r="F91" s="48">
        <v>311748</v>
      </c>
    </row>
    <row r="92" spans="1:6" ht="15" customHeight="1" x14ac:dyDescent="0.25">
      <c r="A92" s="109">
        <v>44238</v>
      </c>
      <c r="B92" s="48">
        <v>18.649999999999999</v>
      </c>
      <c r="C92" s="48">
        <v>18.73</v>
      </c>
      <c r="D92" s="48">
        <v>18.170000000000002</v>
      </c>
      <c r="E92" s="48">
        <v>18.399999999999999</v>
      </c>
      <c r="F92" s="48">
        <v>441305</v>
      </c>
    </row>
    <row r="93" spans="1:6" ht="15" customHeight="1" x14ac:dyDescent="0.25">
      <c r="A93" s="109">
        <v>44237</v>
      </c>
      <c r="B93" s="48">
        <v>17.95</v>
      </c>
      <c r="C93" s="48">
        <v>18.79</v>
      </c>
      <c r="D93" s="48">
        <v>17.66</v>
      </c>
      <c r="E93" s="48">
        <v>18.649999999999999</v>
      </c>
      <c r="F93" s="48">
        <v>486137</v>
      </c>
    </row>
    <row r="94" spans="1:6" ht="15" customHeight="1" x14ac:dyDescent="0.25">
      <c r="A94" s="109">
        <v>44236</v>
      </c>
      <c r="B94" s="48">
        <v>18.100000000000001</v>
      </c>
      <c r="C94" s="48">
        <v>18.29</v>
      </c>
      <c r="D94" s="48">
        <v>17.41</v>
      </c>
      <c r="E94" s="48">
        <v>17.87</v>
      </c>
      <c r="F94" s="48">
        <v>540744</v>
      </c>
    </row>
    <row r="95" spans="1:6" ht="15" customHeight="1" x14ac:dyDescent="0.25">
      <c r="A95" s="109">
        <v>44235</v>
      </c>
      <c r="B95" s="48">
        <v>18.53</v>
      </c>
      <c r="C95" s="48">
        <v>18.63</v>
      </c>
      <c r="D95" s="48">
        <v>17.96</v>
      </c>
      <c r="E95" s="48">
        <v>18.2</v>
      </c>
      <c r="F95" s="48">
        <v>539607</v>
      </c>
    </row>
    <row r="96" spans="1:6" ht="15" customHeight="1" x14ac:dyDescent="0.25">
      <c r="A96" s="109">
        <v>44232</v>
      </c>
      <c r="B96" s="48">
        <v>18.39</v>
      </c>
      <c r="C96" s="48">
        <v>18.64</v>
      </c>
      <c r="D96" s="48">
        <v>18.16</v>
      </c>
      <c r="E96" s="48">
        <v>18.29</v>
      </c>
      <c r="F96" s="48">
        <v>332601</v>
      </c>
    </row>
    <row r="97" spans="1:6" ht="15" customHeight="1" x14ac:dyDescent="0.25">
      <c r="A97" s="109">
        <v>44231</v>
      </c>
      <c r="B97" s="48">
        <v>18.87</v>
      </c>
      <c r="C97" s="48">
        <v>18.899999999999999</v>
      </c>
      <c r="D97" s="48">
        <v>17.96</v>
      </c>
      <c r="E97" s="48">
        <v>18.3</v>
      </c>
      <c r="F97" s="48">
        <v>690175</v>
      </c>
    </row>
    <row r="98" spans="1:6" ht="15" customHeight="1" x14ac:dyDescent="0.25">
      <c r="A98" s="109">
        <v>44230</v>
      </c>
      <c r="B98" s="48">
        <v>18.86</v>
      </c>
      <c r="C98" s="48">
        <v>19.07</v>
      </c>
      <c r="D98" s="48">
        <v>18.352</v>
      </c>
      <c r="E98" s="48">
        <v>18.87</v>
      </c>
      <c r="F98" s="48">
        <v>524687</v>
      </c>
    </row>
    <row r="99" spans="1:6" ht="15" customHeight="1" x14ac:dyDescent="0.25">
      <c r="A99" s="109">
        <v>44229</v>
      </c>
      <c r="B99" s="48">
        <v>19.88</v>
      </c>
      <c r="C99" s="48">
        <v>19.973800000000001</v>
      </c>
      <c r="D99" s="48">
        <v>18.440000000000001</v>
      </c>
      <c r="E99" s="48">
        <v>18.8</v>
      </c>
      <c r="F99" s="48">
        <v>876324</v>
      </c>
    </row>
    <row r="100" spans="1:6" ht="15" customHeight="1" x14ac:dyDescent="0.25">
      <c r="A100" s="109">
        <v>44228</v>
      </c>
      <c r="B100" s="48">
        <v>19.27</v>
      </c>
      <c r="C100" s="48">
        <v>19.850000000000001</v>
      </c>
      <c r="D100" s="48">
        <v>18.760000000000002</v>
      </c>
      <c r="E100" s="48">
        <v>19.73</v>
      </c>
      <c r="F100" s="48">
        <v>812137</v>
      </c>
    </row>
    <row r="101" spans="1:6" ht="15" customHeight="1" x14ac:dyDescent="0.25">
      <c r="A101" s="109">
        <v>44225</v>
      </c>
      <c r="B101" s="48">
        <v>19.170000000000002</v>
      </c>
      <c r="C101" s="48">
        <v>19.739999999999998</v>
      </c>
      <c r="D101" s="48">
        <v>18.75</v>
      </c>
      <c r="E101" s="48">
        <v>18.899999999999999</v>
      </c>
      <c r="F101" s="48">
        <v>678163</v>
      </c>
    </row>
    <row r="102" spans="1:6" ht="15" customHeight="1" x14ac:dyDescent="0.25">
      <c r="A102" s="109">
        <v>44224</v>
      </c>
      <c r="B102" s="48">
        <v>19.53</v>
      </c>
      <c r="C102" s="48">
        <v>19.96</v>
      </c>
      <c r="D102" s="48">
        <v>19.03</v>
      </c>
      <c r="E102" s="48">
        <v>19.329999999999998</v>
      </c>
      <c r="F102" s="48">
        <v>1027666</v>
      </c>
    </row>
    <row r="103" spans="1:6" ht="15" customHeight="1" x14ac:dyDescent="0.25">
      <c r="A103" s="109">
        <v>44223</v>
      </c>
      <c r="B103" s="48">
        <v>19</v>
      </c>
      <c r="C103" s="48">
        <v>20.206600000000002</v>
      </c>
      <c r="D103" s="48">
        <v>18.64</v>
      </c>
      <c r="E103" s="48">
        <v>19.37</v>
      </c>
      <c r="F103" s="48">
        <v>3285053</v>
      </c>
    </row>
    <row r="104" spans="1:6" ht="15" customHeight="1" x14ac:dyDescent="0.25">
      <c r="A104" s="109">
        <v>44222</v>
      </c>
      <c r="B104" s="48">
        <v>19</v>
      </c>
      <c r="C104" s="48">
        <v>19.07</v>
      </c>
      <c r="D104" s="48">
        <v>18.100000000000001</v>
      </c>
      <c r="E104" s="48">
        <v>18.809999999999999</v>
      </c>
      <c r="F104" s="48">
        <v>1759102</v>
      </c>
    </row>
    <row r="105" spans="1:6" ht="15" customHeight="1" x14ac:dyDescent="0.25">
      <c r="A105" s="109">
        <v>44221</v>
      </c>
      <c r="B105" s="48">
        <v>18.100000000000001</v>
      </c>
      <c r="C105" s="48">
        <v>19</v>
      </c>
      <c r="D105" s="48">
        <v>18.100000000000001</v>
      </c>
      <c r="E105" s="48">
        <v>18.73</v>
      </c>
      <c r="F105" s="48">
        <v>1040079</v>
      </c>
    </row>
    <row r="106" spans="1:6" ht="15" customHeight="1" x14ac:dyDescent="0.25">
      <c r="A106" s="109">
        <v>44218</v>
      </c>
      <c r="B106" s="48">
        <v>18.100000000000001</v>
      </c>
      <c r="C106" s="48">
        <v>18.495000000000001</v>
      </c>
      <c r="D106" s="48">
        <v>17.920000000000002</v>
      </c>
      <c r="E106" s="48">
        <v>18.47</v>
      </c>
      <c r="F106" s="48">
        <v>673723</v>
      </c>
    </row>
    <row r="107" spans="1:6" ht="15" customHeight="1" x14ac:dyDescent="0.25">
      <c r="A107" s="109">
        <v>44217</v>
      </c>
      <c r="B107" s="48">
        <v>18.690000000000001</v>
      </c>
      <c r="C107" s="48">
        <v>18.690000000000001</v>
      </c>
      <c r="D107" s="48">
        <v>18.13</v>
      </c>
      <c r="E107" s="48">
        <v>18.3</v>
      </c>
      <c r="F107" s="48">
        <v>445484</v>
      </c>
    </row>
    <row r="108" spans="1:6" ht="15" customHeight="1" x14ac:dyDescent="0.25">
      <c r="A108" s="109">
        <v>44216</v>
      </c>
      <c r="B108" s="48">
        <v>18.649999999999999</v>
      </c>
      <c r="C108" s="48">
        <v>18.940000000000001</v>
      </c>
      <c r="D108" s="48">
        <v>18.440000000000001</v>
      </c>
      <c r="E108" s="48">
        <v>18.62</v>
      </c>
      <c r="F108" s="48">
        <v>573272</v>
      </c>
    </row>
    <row r="109" spans="1:6" ht="15" customHeight="1" x14ac:dyDescent="0.25">
      <c r="A109" s="109">
        <v>44215</v>
      </c>
      <c r="B109" s="48">
        <v>18.63</v>
      </c>
      <c r="C109" s="48">
        <v>19</v>
      </c>
      <c r="D109" s="48">
        <v>18.37</v>
      </c>
      <c r="E109" s="48">
        <v>18.559999999999999</v>
      </c>
      <c r="F109" s="48">
        <v>529165</v>
      </c>
    </row>
    <row r="110" spans="1:6" ht="15" customHeight="1" x14ac:dyDescent="0.25">
      <c r="A110" s="109">
        <v>44211</v>
      </c>
      <c r="B110" s="48">
        <v>18.649999999999999</v>
      </c>
      <c r="C110" s="48">
        <v>18.829999999999998</v>
      </c>
      <c r="D110" s="48">
        <v>18.21</v>
      </c>
      <c r="E110" s="48">
        <v>18.34</v>
      </c>
      <c r="F110" s="48">
        <v>429636</v>
      </c>
    </row>
    <row r="111" spans="1:6" ht="15" customHeight="1" x14ac:dyDescent="0.25">
      <c r="A111" s="109">
        <v>44210</v>
      </c>
      <c r="B111" s="48">
        <v>18.149999999999999</v>
      </c>
      <c r="C111" s="48">
        <v>19</v>
      </c>
      <c r="D111" s="48">
        <v>18.03</v>
      </c>
      <c r="E111" s="48">
        <v>18.93</v>
      </c>
      <c r="F111" s="48">
        <v>718543</v>
      </c>
    </row>
    <row r="112" spans="1:6" ht="15" customHeight="1" x14ac:dyDescent="0.25">
      <c r="A112" s="109">
        <v>44209</v>
      </c>
      <c r="B112" s="48">
        <v>18.21</v>
      </c>
      <c r="C112" s="48">
        <v>18.465</v>
      </c>
      <c r="D112" s="48">
        <v>17.61</v>
      </c>
      <c r="E112" s="48">
        <v>18.14</v>
      </c>
      <c r="F112" s="48">
        <v>548046</v>
      </c>
    </row>
    <row r="113" spans="1:6" ht="15" customHeight="1" x14ac:dyDescent="0.25">
      <c r="A113" s="109">
        <v>44208</v>
      </c>
      <c r="B113" s="48">
        <v>18.010000000000002</v>
      </c>
      <c r="C113" s="48">
        <v>18.43</v>
      </c>
      <c r="D113" s="48">
        <v>17.97</v>
      </c>
      <c r="E113" s="48">
        <v>18.2</v>
      </c>
      <c r="F113" s="48">
        <v>966973</v>
      </c>
    </row>
    <row r="114" spans="1:6" ht="15" customHeight="1" x14ac:dyDescent="0.25">
      <c r="A114" s="109">
        <v>44207</v>
      </c>
      <c r="B114" s="48">
        <v>18.03</v>
      </c>
      <c r="C114" s="48">
        <v>18.36</v>
      </c>
      <c r="D114" s="48">
        <v>17.84</v>
      </c>
      <c r="E114" s="48">
        <v>17.97</v>
      </c>
      <c r="F114" s="48">
        <v>744050</v>
      </c>
    </row>
    <row r="115" spans="1:6" ht="15" customHeight="1" x14ac:dyDescent="0.25">
      <c r="A115" s="109">
        <v>44204</v>
      </c>
      <c r="B115" s="48">
        <v>18.18</v>
      </c>
      <c r="C115" s="48">
        <v>18.329999999999998</v>
      </c>
      <c r="D115" s="48">
        <v>17.850000000000001</v>
      </c>
      <c r="E115" s="48">
        <v>18.28</v>
      </c>
      <c r="F115" s="48">
        <v>1017692</v>
      </c>
    </row>
    <row r="116" spans="1:6" ht="15" customHeight="1" x14ac:dyDescent="0.25">
      <c r="A116" s="109">
        <v>44203</v>
      </c>
      <c r="B116" s="48">
        <v>18.75</v>
      </c>
      <c r="C116" s="48">
        <v>19.2</v>
      </c>
      <c r="D116" s="48">
        <v>18.04</v>
      </c>
      <c r="E116" s="48">
        <v>18.100000000000001</v>
      </c>
      <c r="F116" s="48">
        <v>740237</v>
      </c>
    </row>
    <row r="117" spans="1:6" ht="15" customHeight="1" x14ac:dyDescent="0.25">
      <c r="A117" s="109">
        <v>44202</v>
      </c>
      <c r="B117" s="48">
        <v>18.559999999999999</v>
      </c>
      <c r="C117" s="48">
        <v>19.05</v>
      </c>
      <c r="D117" s="48">
        <v>18.399999999999999</v>
      </c>
      <c r="E117" s="48">
        <v>18.55</v>
      </c>
      <c r="F117" s="48">
        <v>991231</v>
      </c>
    </row>
    <row r="118" spans="1:6" ht="15" customHeight="1" x14ac:dyDescent="0.25">
      <c r="A118" s="109">
        <v>44201</v>
      </c>
      <c r="B118" s="48">
        <v>17.47</v>
      </c>
      <c r="C118" s="48">
        <v>18.600000000000001</v>
      </c>
      <c r="D118" s="48">
        <v>17.420100000000001</v>
      </c>
      <c r="E118" s="48">
        <v>18.170000000000002</v>
      </c>
      <c r="F118" s="48">
        <v>1041835</v>
      </c>
    </row>
    <row r="119" spans="1:6" ht="15" customHeight="1" x14ac:dyDescent="0.25">
      <c r="A119" s="109">
        <v>44200</v>
      </c>
      <c r="B119" s="48">
        <v>18.079999999999998</v>
      </c>
      <c r="C119" s="48">
        <v>18.209900000000001</v>
      </c>
      <c r="D119" s="48">
        <v>17.11</v>
      </c>
      <c r="E119" s="48">
        <v>17.600000000000001</v>
      </c>
      <c r="F119" s="48">
        <v>970576</v>
      </c>
    </row>
    <row r="120" spans="1:6" ht="15" customHeight="1" x14ac:dyDescent="0.25">
      <c r="A120" s="109">
        <v>44196</v>
      </c>
      <c r="B120" s="48">
        <v>18.670000000000002</v>
      </c>
      <c r="C120" s="48">
        <v>18.670000000000002</v>
      </c>
      <c r="D120" s="48">
        <v>18.02</v>
      </c>
      <c r="E120" s="48">
        <v>18.02</v>
      </c>
      <c r="F120" s="48">
        <v>721999</v>
      </c>
    </row>
    <row r="121" spans="1:6" ht="15" customHeight="1" x14ac:dyDescent="0.25">
      <c r="A121" s="109">
        <v>44195</v>
      </c>
      <c r="B121" s="48">
        <v>18</v>
      </c>
      <c r="C121" s="48">
        <v>18.87</v>
      </c>
      <c r="D121" s="48">
        <v>17.95</v>
      </c>
      <c r="E121" s="48">
        <v>18.45</v>
      </c>
      <c r="F121" s="48">
        <v>1264790</v>
      </c>
    </row>
    <row r="122" spans="1:6" ht="15" customHeight="1" x14ac:dyDescent="0.25">
      <c r="A122" s="109">
        <v>44194</v>
      </c>
      <c r="B122" s="48">
        <v>18.03</v>
      </c>
      <c r="C122" s="48">
        <v>18.52</v>
      </c>
      <c r="D122" s="48">
        <v>17.64</v>
      </c>
      <c r="E122" s="48">
        <v>17.850000000000001</v>
      </c>
      <c r="F122" s="48">
        <v>2286089</v>
      </c>
    </row>
    <row r="123" spans="1:6" ht="15" customHeight="1" x14ac:dyDescent="0.25">
      <c r="A123" s="109">
        <v>44193</v>
      </c>
      <c r="B123" s="48">
        <v>17.2</v>
      </c>
      <c r="C123" s="48">
        <v>17.88</v>
      </c>
      <c r="D123" s="48">
        <v>17.07</v>
      </c>
      <c r="E123" s="48">
        <v>17.7</v>
      </c>
      <c r="F123" s="48">
        <v>1357484</v>
      </c>
    </row>
    <row r="124" spans="1:6" ht="15" customHeight="1" x14ac:dyDescent="0.25">
      <c r="A124" s="109">
        <v>44189</v>
      </c>
      <c r="B124" s="48">
        <v>16.850000000000001</v>
      </c>
      <c r="C124" s="48">
        <v>17.079999999999998</v>
      </c>
      <c r="D124" s="48">
        <v>16.64</v>
      </c>
      <c r="E124" s="48">
        <v>17.010000000000002</v>
      </c>
      <c r="F124" s="48">
        <v>731111</v>
      </c>
    </row>
    <row r="125" spans="1:6" ht="15" customHeight="1" x14ac:dyDescent="0.25">
      <c r="A125" s="109">
        <v>44188</v>
      </c>
      <c r="B125" s="48">
        <v>16.29</v>
      </c>
      <c r="C125" s="48">
        <v>17.11</v>
      </c>
      <c r="D125" s="48">
        <v>16.16</v>
      </c>
      <c r="E125" s="48">
        <v>16.920000000000002</v>
      </c>
      <c r="F125" s="48">
        <v>732218</v>
      </c>
    </row>
    <row r="126" spans="1:6" ht="15" customHeight="1" x14ac:dyDescent="0.25">
      <c r="A126" s="109">
        <v>44187</v>
      </c>
      <c r="B126" s="48">
        <v>15.81</v>
      </c>
      <c r="C126" s="48">
        <v>16.16</v>
      </c>
      <c r="D126" s="48">
        <v>15.75</v>
      </c>
      <c r="E126" s="48">
        <v>16.03</v>
      </c>
      <c r="F126" s="48">
        <v>858692</v>
      </c>
    </row>
    <row r="127" spans="1:6" ht="15" customHeight="1" x14ac:dyDescent="0.25">
      <c r="A127" s="109">
        <v>44186</v>
      </c>
      <c r="B127" s="48">
        <v>15.23</v>
      </c>
      <c r="C127" s="48">
        <v>15.88</v>
      </c>
      <c r="D127" s="48">
        <v>15.08</v>
      </c>
      <c r="E127" s="48">
        <v>15.84</v>
      </c>
      <c r="F127" s="48">
        <v>795052</v>
      </c>
    </row>
    <row r="128" spans="1:6" ht="15" customHeight="1" x14ac:dyDescent="0.25">
      <c r="A128" s="109">
        <v>44183</v>
      </c>
      <c r="B128" s="48">
        <v>15.43</v>
      </c>
      <c r="C128" s="48">
        <v>15.83</v>
      </c>
      <c r="D128" s="48">
        <v>15.26</v>
      </c>
      <c r="E128" s="48">
        <v>15.73</v>
      </c>
      <c r="F128" s="48">
        <v>1353977</v>
      </c>
    </row>
    <row r="129" spans="1:6" ht="15" customHeight="1" x14ac:dyDescent="0.25">
      <c r="A129" s="109">
        <v>44182</v>
      </c>
      <c r="B129" s="48">
        <v>14.98</v>
      </c>
      <c r="C129" s="48">
        <v>15.59</v>
      </c>
      <c r="D129" s="48">
        <v>14.84</v>
      </c>
      <c r="E129" s="48">
        <v>15.4</v>
      </c>
      <c r="F129" s="48">
        <v>880511</v>
      </c>
    </row>
    <row r="130" spans="1:6" ht="15" customHeight="1" x14ac:dyDescent="0.25">
      <c r="A130" s="109">
        <v>44181</v>
      </c>
      <c r="B130" s="48">
        <v>15.31</v>
      </c>
      <c r="C130" s="48">
        <v>15.43</v>
      </c>
      <c r="D130" s="48">
        <v>14.92</v>
      </c>
      <c r="E130" s="48">
        <v>14.94</v>
      </c>
      <c r="F130" s="48">
        <v>516905</v>
      </c>
    </row>
    <row r="131" spans="1:6" ht="15" customHeight="1" x14ac:dyDescent="0.25">
      <c r="A131" s="109">
        <v>44180</v>
      </c>
      <c r="B131" s="48">
        <v>14.88</v>
      </c>
      <c r="C131" s="48">
        <v>15.41</v>
      </c>
      <c r="D131" s="48">
        <v>14.75</v>
      </c>
      <c r="E131" s="48">
        <v>15.27</v>
      </c>
      <c r="F131" s="48">
        <v>579371</v>
      </c>
    </row>
    <row r="132" spans="1:6" ht="15" customHeight="1" x14ac:dyDescent="0.25">
      <c r="A132" s="109">
        <v>44179</v>
      </c>
      <c r="B132" s="48">
        <v>15.5</v>
      </c>
      <c r="C132" s="48">
        <v>15.67</v>
      </c>
      <c r="D132" s="48">
        <v>14.54</v>
      </c>
      <c r="E132" s="48">
        <v>14.61</v>
      </c>
      <c r="F132" s="48">
        <v>1057481</v>
      </c>
    </row>
    <row r="133" spans="1:6" ht="15" customHeight="1" x14ac:dyDescent="0.25">
      <c r="A133" s="109">
        <v>44176</v>
      </c>
      <c r="B133" s="48">
        <v>15.5</v>
      </c>
      <c r="C133" s="48">
        <v>15.75</v>
      </c>
      <c r="D133" s="48">
        <v>15.136799999999999</v>
      </c>
      <c r="E133" s="48">
        <v>15.35</v>
      </c>
      <c r="F133" s="48">
        <v>1988776</v>
      </c>
    </row>
    <row r="134" spans="1:6" ht="15" customHeight="1" x14ac:dyDescent="0.25">
      <c r="A134" s="109">
        <v>44175</v>
      </c>
      <c r="B134" s="48">
        <v>15.01</v>
      </c>
      <c r="C134" s="48">
        <v>15.78</v>
      </c>
      <c r="D134" s="48">
        <v>14.92</v>
      </c>
      <c r="E134" s="48">
        <v>15.51</v>
      </c>
      <c r="F134" s="48">
        <v>835167</v>
      </c>
    </row>
    <row r="135" spans="1:6" ht="15" customHeight="1" x14ac:dyDescent="0.25">
      <c r="A135" s="109">
        <v>44174</v>
      </c>
      <c r="B135" s="48">
        <v>15.15</v>
      </c>
      <c r="C135" s="48">
        <v>15.55</v>
      </c>
      <c r="D135" s="48">
        <v>15.0687</v>
      </c>
      <c r="E135" s="48">
        <v>15.21</v>
      </c>
      <c r="F135" s="48">
        <v>817613</v>
      </c>
    </row>
    <row r="136" spans="1:6" ht="15" customHeight="1" x14ac:dyDescent="0.25">
      <c r="A136" s="109">
        <v>44173</v>
      </c>
      <c r="B136" s="48">
        <v>14.3</v>
      </c>
      <c r="C136" s="48">
        <v>15.05</v>
      </c>
      <c r="D136" s="48">
        <v>14.3</v>
      </c>
      <c r="E136" s="48">
        <v>14.9</v>
      </c>
      <c r="F136" s="48">
        <v>716251</v>
      </c>
    </row>
    <row r="137" spans="1:6" ht="15" customHeight="1" x14ac:dyDescent="0.25">
      <c r="A137" s="109">
        <v>44172</v>
      </c>
      <c r="B137" s="48">
        <v>14.54</v>
      </c>
      <c r="C137" s="48">
        <v>14.72</v>
      </c>
      <c r="D137" s="48">
        <v>14.22</v>
      </c>
      <c r="E137" s="48">
        <v>14.46</v>
      </c>
      <c r="F137" s="48">
        <v>686328</v>
      </c>
    </row>
    <row r="138" spans="1:6" ht="15" customHeight="1" x14ac:dyDescent="0.25">
      <c r="A138" s="109">
        <v>44152</v>
      </c>
      <c r="B138" s="48">
        <v>14.66</v>
      </c>
      <c r="C138" s="48">
        <v>15.42</v>
      </c>
      <c r="D138" s="48">
        <v>14.56</v>
      </c>
      <c r="E138" s="48">
        <v>15.3</v>
      </c>
      <c r="F138" s="48">
        <v>639852</v>
      </c>
    </row>
    <row r="139" spans="1:6" ht="15" customHeight="1" x14ac:dyDescent="0.25">
      <c r="A139" s="109">
        <v>44151</v>
      </c>
      <c r="B139" s="48">
        <v>15</v>
      </c>
      <c r="C139" s="48">
        <v>15.53</v>
      </c>
      <c r="D139" s="48">
        <v>14.33</v>
      </c>
      <c r="E139" s="48">
        <v>14.93</v>
      </c>
      <c r="F139" s="48">
        <v>1259920</v>
      </c>
    </row>
    <row r="140" spans="1:6" ht="15" customHeight="1" x14ac:dyDescent="0.25">
      <c r="A140" s="109">
        <v>44148</v>
      </c>
      <c r="B140" s="48">
        <v>14.15</v>
      </c>
      <c r="C140" s="48">
        <v>14.525</v>
      </c>
      <c r="D140" s="48">
        <v>13.9724</v>
      </c>
      <c r="E140" s="48">
        <v>14.35</v>
      </c>
      <c r="F140" s="48">
        <v>587225</v>
      </c>
    </row>
    <row r="141" spans="1:6" ht="15" customHeight="1" x14ac:dyDescent="0.25">
      <c r="A141" s="109">
        <v>44147</v>
      </c>
      <c r="B141" s="48">
        <v>14.26</v>
      </c>
      <c r="C141" s="48">
        <v>14.45</v>
      </c>
      <c r="D141" s="48">
        <v>13.94</v>
      </c>
      <c r="E141" s="48">
        <v>14.05</v>
      </c>
      <c r="F141" s="48">
        <v>507899</v>
      </c>
    </row>
    <row r="142" spans="1:6" ht="15" customHeight="1" x14ac:dyDescent="0.25">
      <c r="A142" s="109">
        <v>44146</v>
      </c>
      <c r="B142" s="48">
        <v>14.07</v>
      </c>
      <c r="C142" s="48">
        <v>14.53</v>
      </c>
      <c r="D142" s="48">
        <v>13.93</v>
      </c>
      <c r="E142" s="48">
        <v>14.52</v>
      </c>
      <c r="F142" s="48">
        <v>626383</v>
      </c>
    </row>
    <row r="143" spans="1:6" ht="15" customHeight="1" x14ac:dyDescent="0.25">
      <c r="A143" s="109">
        <v>44145</v>
      </c>
      <c r="B143" s="48">
        <v>14.28</v>
      </c>
      <c r="C143" s="48">
        <v>14.5</v>
      </c>
      <c r="D143" s="48">
        <v>13.795</v>
      </c>
      <c r="E143" s="48">
        <v>14.06</v>
      </c>
      <c r="F143" s="48">
        <v>1174166</v>
      </c>
    </row>
    <row r="144" spans="1:6" ht="15" customHeight="1" x14ac:dyDescent="0.25">
      <c r="A144" s="109">
        <v>44144</v>
      </c>
      <c r="B144" s="48">
        <v>14.99</v>
      </c>
      <c r="C144" s="48">
        <v>15.14</v>
      </c>
      <c r="D144" s="48">
        <v>13.55</v>
      </c>
      <c r="E144" s="48">
        <v>14.02</v>
      </c>
      <c r="F144" s="48">
        <v>3946991</v>
      </c>
    </row>
    <row r="145" spans="1:6" ht="15" customHeight="1" x14ac:dyDescent="0.25">
      <c r="A145" s="109">
        <v>44141</v>
      </c>
      <c r="B145" s="48">
        <v>11.97</v>
      </c>
      <c r="C145" s="48">
        <v>12.03</v>
      </c>
      <c r="D145" s="48">
        <v>11.8</v>
      </c>
      <c r="E145" s="48">
        <v>11.82</v>
      </c>
      <c r="F145" s="48">
        <v>328800</v>
      </c>
    </row>
    <row r="146" spans="1:6" ht="15" customHeight="1" x14ac:dyDescent="0.25">
      <c r="A146" s="109">
        <v>44140</v>
      </c>
      <c r="B146" s="48">
        <v>11.5</v>
      </c>
      <c r="C146" s="48">
        <v>12.05</v>
      </c>
      <c r="D146" s="48">
        <v>11.27</v>
      </c>
      <c r="E146" s="48">
        <v>12.02</v>
      </c>
      <c r="F146" s="48">
        <v>595823</v>
      </c>
    </row>
    <row r="147" spans="1:6" ht="15" customHeight="1" x14ac:dyDescent="0.25">
      <c r="A147" s="109">
        <v>44139</v>
      </c>
      <c r="B147" s="48">
        <v>11.46</v>
      </c>
      <c r="C147" s="48">
        <v>11.59</v>
      </c>
      <c r="D147" s="48">
        <v>11.24</v>
      </c>
      <c r="E147" s="48">
        <v>11.41</v>
      </c>
      <c r="F147" s="48">
        <v>632029</v>
      </c>
    </row>
    <row r="148" spans="1:6" ht="15" customHeight="1" x14ac:dyDescent="0.25">
      <c r="A148" s="109">
        <v>44138</v>
      </c>
      <c r="B148" s="48">
        <v>11.26</v>
      </c>
      <c r="C148" s="48">
        <v>11.72</v>
      </c>
      <c r="D148" s="48">
        <v>11.24</v>
      </c>
      <c r="E148" s="48">
        <v>11.65</v>
      </c>
      <c r="F148" s="48">
        <v>547537</v>
      </c>
    </row>
    <row r="149" spans="1:6" ht="15" customHeight="1" x14ac:dyDescent="0.25">
      <c r="A149" s="109">
        <v>44137</v>
      </c>
      <c r="B149" s="48">
        <v>11.63</v>
      </c>
      <c r="C149" s="48">
        <v>11.75</v>
      </c>
      <c r="D149" s="48">
        <v>10.81</v>
      </c>
      <c r="E149" s="48">
        <v>11.15</v>
      </c>
      <c r="F149" s="48">
        <v>753002</v>
      </c>
    </row>
    <row r="150" spans="1:6" ht="15" customHeight="1" x14ac:dyDescent="0.25">
      <c r="A150" s="109">
        <v>44134</v>
      </c>
      <c r="B150" s="48">
        <v>11.44</v>
      </c>
      <c r="C150" s="48">
        <v>11.59</v>
      </c>
      <c r="D150" s="48">
        <v>11.112</v>
      </c>
      <c r="E150" s="48">
        <v>11.53</v>
      </c>
      <c r="F150" s="48">
        <v>739970</v>
      </c>
    </row>
    <row r="151" spans="1:6" ht="15" customHeight="1" x14ac:dyDescent="0.25">
      <c r="A151" s="109">
        <v>44133</v>
      </c>
      <c r="B151" s="48">
        <v>11.19</v>
      </c>
      <c r="C151" s="48">
        <v>11.53</v>
      </c>
      <c r="D151" s="48">
        <v>10.76</v>
      </c>
      <c r="E151" s="48">
        <v>11.49</v>
      </c>
      <c r="F151" s="48">
        <v>1618853</v>
      </c>
    </row>
    <row r="152" spans="1:6" ht="15" customHeight="1" x14ac:dyDescent="0.25">
      <c r="A152" s="109">
        <v>44132</v>
      </c>
      <c r="B152" s="48">
        <v>11.36</v>
      </c>
      <c r="C152" s="48">
        <v>12</v>
      </c>
      <c r="D152" s="48">
        <v>11.34</v>
      </c>
      <c r="E152" s="48">
        <v>11.79</v>
      </c>
      <c r="F152" s="48">
        <v>1143441</v>
      </c>
    </row>
    <row r="153" spans="1:6" ht="15" customHeight="1" x14ac:dyDescent="0.25">
      <c r="A153" s="109">
        <v>44131</v>
      </c>
      <c r="B153" s="48">
        <v>11.53</v>
      </c>
      <c r="C153" s="48">
        <v>11.75</v>
      </c>
      <c r="D153" s="48">
        <v>11.465</v>
      </c>
      <c r="E153" s="48">
        <v>11.71</v>
      </c>
      <c r="F153" s="48">
        <v>932367</v>
      </c>
    </row>
    <row r="154" spans="1:6" ht="15" customHeight="1" x14ac:dyDescent="0.25">
      <c r="A154" s="109">
        <v>44130</v>
      </c>
      <c r="B154" s="48">
        <v>11.42</v>
      </c>
      <c r="C154" s="48">
        <v>11.65</v>
      </c>
      <c r="D154" s="48">
        <v>11.19</v>
      </c>
      <c r="E154" s="48">
        <v>11.56</v>
      </c>
      <c r="F154" s="48">
        <v>504538</v>
      </c>
    </row>
    <row r="155" spans="1:6" ht="15" customHeight="1" x14ac:dyDescent="0.25">
      <c r="A155" s="109">
        <v>44127</v>
      </c>
      <c r="B155" s="48">
        <v>11.75</v>
      </c>
      <c r="C155" s="48">
        <v>11.75</v>
      </c>
      <c r="D155" s="48">
        <v>11.37</v>
      </c>
      <c r="E155" s="48">
        <v>11.56</v>
      </c>
      <c r="F155" s="48">
        <v>321664</v>
      </c>
    </row>
    <row r="156" spans="1:6" ht="15" customHeight="1" x14ac:dyDescent="0.25">
      <c r="A156" s="109">
        <v>44126</v>
      </c>
      <c r="B156" s="48">
        <v>11.39</v>
      </c>
      <c r="C156" s="48">
        <v>11.72</v>
      </c>
      <c r="D156" s="48">
        <v>11.25</v>
      </c>
      <c r="E156" s="48">
        <v>11.67</v>
      </c>
      <c r="F156" s="48">
        <v>505867</v>
      </c>
    </row>
    <row r="157" spans="1:6" ht="15" customHeight="1" x14ac:dyDescent="0.25">
      <c r="A157" s="109">
        <v>44125</v>
      </c>
      <c r="B157" s="48">
        <v>11.2</v>
      </c>
      <c r="C157" s="48">
        <v>11.48</v>
      </c>
      <c r="D157" s="48">
        <v>11.07</v>
      </c>
      <c r="E157" s="48">
        <v>11.36</v>
      </c>
      <c r="F157" s="48">
        <v>283242</v>
      </c>
    </row>
    <row r="158" spans="1:6" ht="15" customHeight="1" x14ac:dyDescent="0.25">
      <c r="A158" s="109">
        <v>43241</v>
      </c>
      <c r="B158" s="48">
        <v>23.05</v>
      </c>
      <c r="C158" s="48">
        <v>23.15</v>
      </c>
      <c r="D158" s="48">
        <v>22.55</v>
      </c>
      <c r="E158" s="48">
        <v>22.95</v>
      </c>
      <c r="F158" s="48">
        <v>716658</v>
      </c>
    </row>
    <row r="159" spans="1:6" ht="15" customHeight="1" x14ac:dyDescent="0.25">
      <c r="A159" s="109">
        <v>43238</v>
      </c>
      <c r="B159" s="48">
        <v>23.9</v>
      </c>
      <c r="C159" s="48">
        <v>23.9</v>
      </c>
      <c r="D159" s="48">
        <v>22.85</v>
      </c>
      <c r="E159" s="48">
        <v>22.85</v>
      </c>
      <c r="F159" s="48">
        <v>667451</v>
      </c>
    </row>
    <row r="160" spans="1:6" ht="15" customHeight="1" x14ac:dyDescent="0.25">
      <c r="A160" s="109">
        <v>43237</v>
      </c>
      <c r="B160" s="48">
        <v>24.3</v>
      </c>
      <c r="C160" s="48">
        <v>24.3</v>
      </c>
      <c r="D160" s="48">
        <v>23.675000000000001</v>
      </c>
      <c r="E160" s="48">
        <v>23.85</v>
      </c>
      <c r="F160" s="48">
        <v>343757</v>
      </c>
    </row>
    <row r="161" spans="1:6" ht="15" customHeight="1" x14ac:dyDescent="0.25">
      <c r="A161" s="109">
        <v>43236</v>
      </c>
      <c r="B161" s="48">
        <v>23.9</v>
      </c>
      <c r="C161" s="48">
        <v>24.375</v>
      </c>
      <c r="D161" s="48">
        <v>23.8</v>
      </c>
      <c r="E161" s="48">
        <v>24.2</v>
      </c>
      <c r="F161" s="48">
        <v>371058</v>
      </c>
    </row>
    <row r="162" spans="1:6" ht="15" customHeight="1" x14ac:dyDescent="0.25">
      <c r="A162" s="109">
        <v>43235</v>
      </c>
      <c r="B162" s="48">
        <v>23.5</v>
      </c>
      <c r="C162" s="48">
        <v>24.1</v>
      </c>
      <c r="D162" s="48">
        <v>23.4</v>
      </c>
      <c r="E162" s="48">
        <v>23.85</v>
      </c>
      <c r="F162" s="48">
        <v>474177</v>
      </c>
    </row>
    <row r="163" spans="1:6" ht="15" customHeight="1" x14ac:dyDescent="0.25">
      <c r="A163" s="109">
        <v>43234</v>
      </c>
      <c r="B163" s="48">
        <v>23.8</v>
      </c>
      <c r="C163" s="48">
        <v>23.95</v>
      </c>
      <c r="D163" s="48">
        <v>23.5</v>
      </c>
      <c r="E163" s="48">
        <v>23.6</v>
      </c>
      <c r="F163" s="48">
        <v>394516</v>
      </c>
    </row>
    <row r="164" spans="1:6" ht="15" customHeight="1" x14ac:dyDescent="0.25">
      <c r="A164" s="109">
        <v>43231</v>
      </c>
      <c r="B164" s="48">
        <v>23.8</v>
      </c>
      <c r="C164" s="48">
        <v>24.05</v>
      </c>
      <c r="D164" s="48">
        <v>23.4</v>
      </c>
      <c r="E164" s="48">
        <v>23.75</v>
      </c>
      <c r="F164" s="48">
        <v>743421</v>
      </c>
    </row>
    <row r="165" spans="1:6" ht="15" customHeight="1" x14ac:dyDescent="0.25">
      <c r="A165" s="109">
        <v>43230</v>
      </c>
      <c r="B165" s="48">
        <v>23.25</v>
      </c>
      <c r="C165" s="48">
        <v>24.024999999999999</v>
      </c>
      <c r="D165" s="48">
        <v>23.2</v>
      </c>
      <c r="E165" s="48">
        <v>23.8</v>
      </c>
      <c r="F165" s="48">
        <v>424654</v>
      </c>
    </row>
    <row r="166" spans="1:6" ht="15" customHeight="1" x14ac:dyDescent="0.25">
      <c r="A166" s="109">
        <v>43229</v>
      </c>
      <c r="B166" s="48">
        <v>23.55</v>
      </c>
      <c r="C166" s="48">
        <v>23.6</v>
      </c>
      <c r="D166" s="48">
        <v>23</v>
      </c>
      <c r="E166" s="48">
        <v>23.25</v>
      </c>
      <c r="F166" s="48">
        <v>616828</v>
      </c>
    </row>
    <row r="167" spans="1:6" ht="15" customHeight="1" x14ac:dyDescent="0.25">
      <c r="A167" s="109">
        <v>43228</v>
      </c>
      <c r="B167" s="48">
        <v>23.55</v>
      </c>
      <c r="C167" s="48">
        <v>23.925000000000001</v>
      </c>
      <c r="D167" s="48">
        <v>23.524999999999999</v>
      </c>
      <c r="E167" s="48">
        <v>23.6</v>
      </c>
      <c r="F167" s="48">
        <v>702431</v>
      </c>
    </row>
    <row r="168" spans="1:6" ht="15" customHeight="1" x14ac:dyDescent="0.25">
      <c r="A168" s="109">
        <v>43227</v>
      </c>
      <c r="B168" s="48">
        <v>22.95</v>
      </c>
      <c r="C168" s="48">
        <v>23.8</v>
      </c>
      <c r="D168" s="48">
        <v>22.95</v>
      </c>
      <c r="E168" s="48">
        <v>23.75</v>
      </c>
      <c r="F168" s="48">
        <v>652141</v>
      </c>
    </row>
    <row r="169" spans="1:6" ht="15" customHeight="1" x14ac:dyDescent="0.25">
      <c r="A169" s="109">
        <v>43224</v>
      </c>
      <c r="B169" s="48">
        <v>22.6</v>
      </c>
      <c r="C169" s="48">
        <v>23.15</v>
      </c>
      <c r="D169" s="48">
        <v>22.55</v>
      </c>
      <c r="E169" s="48">
        <v>22.75</v>
      </c>
      <c r="F169" s="48">
        <v>592618</v>
      </c>
    </row>
    <row r="170" spans="1:6" ht="15" customHeight="1" x14ac:dyDescent="0.25">
      <c r="A170" s="109">
        <v>43223</v>
      </c>
      <c r="B170" s="48">
        <v>22.7</v>
      </c>
      <c r="C170" s="48">
        <v>23</v>
      </c>
      <c r="D170" s="48">
        <v>22.6</v>
      </c>
      <c r="E170" s="48">
        <v>22.8</v>
      </c>
      <c r="F170" s="48">
        <v>755528</v>
      </c>
    </row>
    <row r="171" spans="1:6" ht="15" customHeight="1" x14ac:dyDescent="0.25">
      <c r="A171" s="109">
        <v>43222</v>
      </c>
      <c r="B171" s="48">
        <v>21.95</v>
      </c>
      <c r="C171" s="48">
        <v>22.85</v>
      </c>
      <c r="D171" s="48">
        <v>21.5</v>
      </c>
      <c r="E171" s="48">
        <v>22.6</v>
      </c>
      <c r="F171" s="48">
        <v>1221994</v>
      </c>
    </row>
    <row r="172" spans="1:6" ht="15" customHeight="1" x14ac:dyDescent="0.25">
      <c r="A172" s="109">
        <v>43221</v>
      </c>
      <c r="B172" s="48">
        <v>24</v>
      </c>
      <c r="C172" s="48">
        <v>24</v>
      </c>
      <c r="D172" s="48">
        <v>21.25</v>
      </c>
      <c r="E172" s="48">
        <v>21.6</v>
      </c>
      <c r="F172" s="48">
        <v>1503848</v>
      </c>
    </row>
    <row r="173" spans="1:6" ht="15" customHeight="1" x14ac:dyDescent="0.25">
      <c r="A173" s="109">
        <v>43220</v>
      </c>
      <c r="B173" s="48">
        <v>23.1</v>
      </c>
      <c r="C173" s="48">
        <v>23.65</v>
      </c>
      <c r="D173" s="48">
        <v>22.85</v>
      </c>
      <c r="E173" s="48">
        <v>23.2</v>
      </c>
      <c r="F173" s="48">
        <v>1393938</v>
      </c>
    </row>
    <row r="174" spans="1:6" ht="15" customHeight="1" x14ac:dyDescent="0.25">
      <c r="A174" s="109">
        <v>43217</v>
      </c>
      <c r="B174" s="48">
        <v>23.9</v>
      </c>
      <c r="C174" s="48">
        <v>24.05</v>
      </c>
      <c r="D174" s="48">
        <v>22.85</v>
      </c>
      <c r="E174" s="48">
        <v>23.1</v>
      </c>
      <c r="F174" s="48">
        <v>864059</v>
      </c>
    </row>
    <row r="175" spans="1:6" ht="15" customHeight="1" x14ac:dyDescent="0.25">
      <c r="A175" s="109">
        <v>43216</v>
      </c>
      <c r="B175" s="48">
        <v>23.3</v>
      </c>
      <c r="C175" s="48">
        <v>23.3</v>
      </c>
      <c r="D175" s="48">
        <v>22.774999999999999</v>
      </c>
      <c r="E175" s="48">
        <v>23.2</v>
      </c>
      <c r="F175" s="48">
        <v>805416</v>
      </c>
    </row>
    <row r="176" spans="1:6" ht="15" customHeight="1" x14ac:dyDescent="0.25">
      <c r="A176" s="109">
        <v>43215</v>
      </c>
      <c r="B176" s="48">
        <v>22.95</v>
      </c>
      <c r="C176" s="48">
        <v>23.625</v>
      </c>
      <c r="D176" s="48">
        <v>22.7</v>
      </c>
      <c r="E176" s="48">
        <v>23.6</v>
      </c>
      <c r="F176" s="48">
        <v>746242</v>
      </c>
    </row>
    <row r="177" spans="1:6" ht="15" customHeight="1" x14ac:dyDescent="0.25">
      <c r="A177" s="109">
        <v>43214</v>
      </c>
      <c r="B177" s="48">
        <v>23.05</v>
      </c>
      <c r="C177" s="48">
        <v>23.187200000000001</v>
      </c>
      <c r="D177" s="48">
        <v>22.65</v>
      </c>
      <c r="E177" s="48">
        <v>22.95</v>
      </c>
      <c r="F177" s="48">
        <v>305442</v>
      </c>
    </row>
    <row r="178" spans="1:6" ht="15" customHeight="1" x14ac:dyDescent="0.25">
      <c r="A178" s="109">
        <v>43213</v>
      </c>
      <c r="B178" s="48">
        <v>22.55</v>
      </c>
      <c r="C178" s="48">
        <v>23.2</v>
      </c>
      <c r="D178" s="48">
        <v>22.55</v>
      </c>
      <c r="E178" s="48">
        <v>22.85</v>
      </c>
      <c r="F178" s="48">
        <v>303679</v>
      </c>
    </row>
    <row r="179" spans="1:6" ht="15" customHeight="1" x14ac:dyDescent="0.25">
      <c r="A179" s="109">
        <v>43210</v>
      </c>
      <c r="B179" s="48">
        <v>22.3</v>
      </c>
      <c r="C179" s="48">
        <v>22.75</v>
      </c>
      <c r="D179" s="48">
        <v>22.15</v>
      </c>
      <c r="E179" s="48">
        <v>22.6</v>
      </c>
      <c r="F179" s="48">
        <v>279819</v>
      </c>
    </row>
    <row r="180" spans="1:6" ht="15" customHeight="1" x14ac:dyDescent="0.25">
      <c r="A180" s="109">
        <v>43209</v>
      </c>
      <c r="B180" s="48">
        <v>22.6</v>
      </c>
      <c r="C180" s="48">
        <v>23.2</v>
      </c>
      <c r="D180" s="48">
        <v>21.919699999999999</v>
      </c>
      <c r="E180" s="48">
        <v>22.3</v>
      </c>
      <c r="F180" s="48">
        <v>627888</v>
      </c>
    </row>
    <row r="181" spans="1:6" ht="15" customHeight="1" x14ac:dyDescent="0.25">
      <c r="A181" s="109">
        <v>43208</v>
      </c>
      <c r="B181" s="48">
        <v>22.1</v>
      </c>
      <c r="C181" s="48">
        <v>22.55</v>
      </c>
      <c r="D181" s="48">
        <v>22.05</v>
      </c>
      <c r="E181" s="48">
        <v>22.5</v>
      </c>
      <c r="F181" s="48">
        <v>365184</v>
      </c>
    </row>
    <row r="182" spans="1:6" ht="15" customHeight="1" x14ac:dyDescent="0.25">
      <c r="A182" s="109">
        <v>43207</v>
      </c>
      <c r="B182" s="48">
        <v>22.5</v>
      </c>
      <c r="C182" s="48">
        <v>22.75</v>
      </c>
      <c r="D182" s="48">
        <v>21.975000000000001</v>
      </c>
      <c r="E182" s="48">
        <v>22.2</v>
      </c>
      <c r="F182" s="48">
        <v>498743</v>
      </c>
    </row>
    <row r="183" spans="1:6" ht="15" customHeight="1" x14ac:dyDescent="0.25">
      <c r="A183" s="109">
        <v>43206</v>
      </c>
      <c r="B183" s="48">
        <v>22.05</v>
      </c>
      <c r="C183" s="48">
        <v>22.65</v>
      </c>
      <c r="D183" s="48">
        <v>21.8</v>
      </c>
      <c r="E183" s="48">
        <v>22.3</v>
      </c>
      <c r="F183" s="48">
        <v>521024</v>
      </c>
    </row>
    <row r="184" spans="1:6" ht="15" customHeight="1" x14ac:dyDescent="0.25">
      <c r="A184" s="109">
        <v>43203</v>
      </c>
      <c r="B184" s="48">
        <v>21.8</v>
      </c>
      <c r="C184" s="48">
        <v>22</v>
      </c>
      <c r="D184" s="48">
        <v>21.65</v>
      </c>
      <c r="E184" s="48">
        <v>21.9</v>
      </c>
      <c r="F184" s="48">
        <v>408116</v>
      </c>
    </row>
    <row r="185" spans="1:6" ht="15" customHeight="1" x14ac:dyDescent="0.25">
      <c r="A185" s="109">
        <v>43202</v>
      </c>
      <c r="B185" s="48">
        <v>21.7</v>
      </c>
      <c r="C185" s="48">
        <v>21.7</v>
      </c>
      <c r="D185" s="48">
        <v>21.3</v>
      </c>
      <c r="E185" s="48">
        <v>21.6</v>
      </c>
      <c r="F185" s="48">
        <v>325664</v>
      </c>
    </row>
    <row r="186" spans="1:6" ht="15" customHeight="1" x14ac:dyDescent="0.25">
      <c r="A186" s="109">
        <v>43201</v>
      </c>
      <c r="B186" s="48">
        <v>21.4</v>
      </c>
      <c r="C186" s="48">
        <v>21.9</v>
      </c>
      <c r="D186" s="48">
        <v>21.4</v>
      </c>
      <c r="E186" s="48">
        <v>21.7</v>
      </c>
      <c r="F186" s="48">
        <v>570758</v>
      </c>
    </row>
    <row r="187" spans="1:6" ht="15" customHeight="1" x14ac:dyDescent="0.25">
      <c r="A187" s="109">
        <v>43200</v>
      </c>
      <c r="B187" s="48">
        <v>21.65</v>
      </c>
      <c r="C187" s="48">
        <v>21.75</v>
      </c>
      <c r="D187" s="48">
        <v>21</v>
      </c>
      <c r="E187" s="48">
        <v>21.5</v>
      </c>
      <c r="F187" s="48">
        <v>784815</v>
      </c>
    </row>
    <row r="188" spans="1:6" ht="15" customHeight="1" x14ac:dyDescent="0.25">
      <c r="A188" s="109">
        <v>43199</v>
      </c>
      <c r="B188" s="48">
        <v>22.15</v>
      </c>
      <c r="C188" s="48">
        <v>22.15</v>
      </c>
      <c r="D188" s="48">
        <v>21.25</v>
      </c>
      <c r="E188" s="48">
        <v>21.4</v>
      </c>
      <c r="F188" s="48">
        <v>555524</v>
      </c>
    </row>
    <row r="189" spans="1:6" ht="15" customHeight="1" x14ac:dyDescent="0.25">
      <c r="A189" s="109">
        <v>43196</v>
      </c>
      <c r="B189" s="48">
        <v>21.95</v>
      </c>
      <c r="C189" s="48">
        <v>22.5</v>
      </c>
      <c r="D189" s="48">
        <v>21.8</v>
      </c>
      <c r="E189" s="48">
        <v>22.1</v>
      </c>
      <c r="F189" s="48">
        <v>697196</v>
      </c>
    </row>
    <row r="190" spans="1:6" ht="15" customHeight="1" x14ac:dyDescent="0.25">
      <c r="A190" s="109">
        <v>43195</v>
      </c>
      <c r="B190" s="48">
        <v>21.65</v>
      </c>
      <c r="C190" s="48">
        <v>22.1</v>
      </c>
      <c r="D190" s="48">
        <v>21.55</v>
      </c>
      <c r="E190" s="48">
        <v>21.9</v>
      </c>
      <c r="F190" s="48">
        <v>611687</v>
      </c>
    </row>
    <row r="191" spans="1:6" ht="15" customHeight="1" x14ac:dyDescent="0.25">
      <c r="A191" s="109">
        <v>43194</v>
      </c>
      <c r="B191" s="48">
        <v>20.9</v>
      </c>
      <c r="C191" s="48">
        <v>21.6</v>
      </c>
      <c r="D191" s="48">
        <v>20.6</v>
      </c>
      <c r="E191" s="48">
        <v>21.6</v>
      </c>
      <c r="F191" s="48">
        <v>815114</v>
      </c>
    </row>
    <row r="192" spans="1:6" ht="15" customHeight="1" x14ac:dyDescent="0.25">
      <c r="A192" s="109">
        <v>43193</v>
      </c>
      <c r="B192" s="48">
        <v>20.05</v>
      </c>
      <c r="C192" s="48">
        <v>21.6</v>
      </c>
      <c r="D192" s="48">
        <v>20</v>
      </c>
      <c r="E192" s="48">
        <v>21.3</v>
      </c>
      <c r="F192" s="48">
        <v>1430244</v>
      </c>
    </row>
    <row r="193" spans="1:6" ht="15" customHeight="1" x14ac:dyDescent="0.25">
      <c r="A193" s="109">
        <v>43192</v>
      </c>
      <c r="B193" s="48">
        <v>19.05</v>
      </c>
      <c r="C193" s="48">
        <v>20</v>
      </c>
      <c r="D193" s="48">
        <v>19.05</v>
      </c>
      <c r="E193" s="48">
        <v>19.75</v>
      </c>
      <c r="F193" s="48">
        <v>913871</v>
      </c>
    </row>
    <row r="194" spans="1:6" ht="15" customHeight="1" x14ac:dyDescent="0.25">
      <c r="A194" s="109">
        <v>43188</v>
      </c>
      <c r="B194" s="48">
        <v>19.7</v>
      </c>
      <c r="C194" s="48">
        <v>19.899999999999999</v>
      </c>
      <c r="D194" s="48">
        <v>19.024999999999999</v>
      </c>
      <c r="E194" s="48">
        <v>19.2</v>
      </c>
      <c r="F194" s="48">
        <v>1302665</v>
      </c>
    </row>
    <row r="195" spans="1:6" ht="15" customHeight="1" x14ac:dyDescent="0.25">
      <c r="A195" s="109">
        <v>43187</v>
      </c>
      <c r="B195" s="48">
        <v>19.75</v>
      </c>
      <c r="C195" s="48">
        <v>20</v>
      </c>
      <c r="D195" s="48">
        <v>19.3</v>
      </c>
      <c r="E195" s="48">
        <v>19.55</v>
      </c>
      <c r="F195" s="48">
        <v>571037</v>
      </c>
    </row>
    <row r="196" spans="1:6" ht="15" customHeight="1" x14ac:dyDescent="0.25">
      <c r="A196" s="109">
        <v>43186</v>
      </c>
      <c r="B196" s="48">
        <v>19.7</v>
      </c>
      <c r="C196" s="48">
        <v>20.5</v>
      </c>
      <c r="D196" s="48">
        <v>19.649999999999999</v>
      </c>
      <c r="E196" s="48">
        <v>19.75</v>
      </c>
      <c r="F196" s="48">
        <v>890468</v>
      </c>
    </row>
    <row r="197" spans="1:6" ht="15" customHeight="1" x14ac:dyDescent="0.25">
      <c r="A197" s="109">
        <v>43185</v>
      </c>
      <c r="B197" s="48">
        <v>19.399999999999999</v>
      </c>
      <c r="C197" s="48">
        <v>19.600000000000001</v>
      </c>
      <c r="D197" s="48">
        <v>19.149999999999999</v>
      </c>
      <c r="E197" s="48">
        <v>19.45</v>
      </c>
      <c r="F197" s="48">
        <v>483082</v>
      </c>
    </row>
    <row r="198" spans="1:6" ht="15" customHeight="1" x14ac:dyDescent="0.25">
      <c r="A198" s="109">
        <v>43182</v>
      </c>
      <c r="B198" s="48">
        <v>19.3</v>
      </c>
      <c r="C198" s="48">
        <v>19.5</v>
      </c>
      <c r="D198" s="48">
        <v>19</v>
      </c>
      <c r="E198" s="48">
        <v>19</v>
      </c>
      <c r="F198" s="48">
        <v>1207587</v>
      </c>
    </row>
    <row r="199" spans="1:6" ht="15" customHeight="1" x14ac:dyDescent="0.25">
      <c r="A199" s="109">
        <v>43181</v>
      </c>
      <c r="B199" s="48">
        <v>19.75</v>
      </c>
      <c r="C199" s="48">
        <v>19.899999999999999</v>
      </c>
      <c r="D199" s="48">
        <v>19.149999999999999</v>
      </c>
      <c r="E199" s="48">
        <v>19.25</v>
      </c>
      <c r="F199" s="48">
        <v>988028</v>
      </c>
    </row>
    <row r="200" spans="1:6" ht="15" customHeight="1" x14ac:dyDescent="0.25">
      <c r="A200" s="109">
        <v>43180</v>
      </c>
      <c r="B200" s="48">
        <v>20</v>
      </c>
      <c r="C200" s="48">
        <v>20.399999999999999</v>
      </c>
      <c r="D200" s="48">
        <v>19.850000000000001</v>
      </c>
      <c r="E200" s="48">
        <v>19.899999999999999</v>
      </c>
      <c r="F200" s="48">
        <v>375007</v>
      </c>
    </row>
    <row r="201" spans="1:6" ht="15" customHeight="1" x14ac:dyDescent="0.25">
      <c r="A201" s="109">
        <v>43179</v>
      </c>
      <c r="B201" s="48">
        <v>20.2</v>
      </c>
      <c r="C201" s="48">
        <v>20.2</v>
      </c>
      <c r="D201" s="48">
        <v>19.600000000000001</v>
      </c>
      <c r="E201" s="48">
        <v>20</v>
      </c>
      <c r="F201" s="48">
        <v>784380</v>
      </c>
    </row>
    <row r="202" spans="1:6" ht="15" customHeight="1" x14ac:dyDescent="0.25">
      <c r="A202" s="109">
        <v>43178</v>
      </c>
      <c r="B202" s="48">
        <v>20.6</v>
      </c>
      <c r="C202" s="48">
        <v>20.7</v>
      </c>
      <c r="D202" s="48">
        <v>19.7</v>
      </c>
      <c r="E202" s="48">
        <v>20.149999999999999</v>
      </c>
      <c r="F202" s="48">
        <v>1062740</v>
      </c>
    </row>
    <row r="203" spans="1:6" ht="15" customHeight="1" x14ac:dyDescent="0.25">
      <c r="A203" s="109">
        <v>43175</v>
      </c>
      <c r="B203" s="48">
        <v>21.05</v>
      </c>
      <c r="C203" s="48">
        <v>21.074999999999999</v>
      </c>
      <c r="D203" s="48">
        <v>20.65</v>
      </c>
      <c r="E203" s="48">
        <v>20.75</v>
      </c>
      <c r="F203" s="48">
        <v>975175</v>
      </c>
    </row>
    <row r="204" spans="1:6" ht="15" customHeight="1" x14ac:dyDescent="0.25">
      <c r="A204" s="109">
        <v>43174</v>
      </c>
      <c r="B204" s="48">
        <v>21.05</v>
      </c>
      <c r="C204" s="48">
        <v>21.324999999999999</v>
      </c>
      <c r="D204" s="48">
        <v>21</v>
      </c>
      <c r="E204" s="48">
        <v>21.15</v>
      </c>
      <c r="F204" s="48">
        <v>623105</v>
      </c>
    </row>
    <row r="205" spans="1:6" ht="15" customHeight="1" x14ac:dyDescent="0.25">
      <c r="A205" s="109">
        <v>43173</v>
      </c>
      <c r="B205" s="48">
        <v>20.75</v>
      </c>
      <c r="C205" s="48">
        <v>21.375</v>
      </c>
      <c r="D205" s="48">
        <v>20.55</v>
      </c>
      <c r="E205" s="48">
        <v>21.15</v>
      </c>
      <c r="F205" s="48">
        <v>1215202</v>
      </c>
    </row>
    <row r="206" spans="1:6" ht="15" customHeight="1" x14ac:dyDescent="0.25">
      <c r="A206" s="109">
        <v>43172</v>
      </c>
      <c r="B206" s="48">
        <v>21.05</v>
      </c>
      <c r="C206" s="48">
        <v>21.25</v>
      </c>
      <c r="D206" s="48">
        <v>20.6</v>
      </c>
      <c r="E206" s="48">
        <v>20.65</v>
      </c>
      <c r="F206" s="48">
        <v>574224</v>
      </c>
    </row>
    <row r="207" spans="1:6" ht="15" customHeight="1" x14ac:dyDescent="0.25">
      <c r="A207" s="109">
        <v>43171</v>
      </c>
      <c r="B207" s="48">
        <v>20.75</v>
      </c>
      <c r="C207" s="48">
        <v>21.15</v>
      </c>
      <c r="D207" s="48">
        <v>20.5</v>
      </c>
      <c r="E207" s="48">
        <v>20.9</v>
      </c>
      <c r="F207" s="48">
        <v>902275</v>
      </c>
    </row>
    <row r="208" spans="1:6" ht="15" customHeight="1" x14ac:dyDescent="0.25">
      <c r="A208" s="109">
        <v>43168</v>
      </c>
      <c r="B208" s="48">
        <v>20.350000000000001</v>
      </c>
      <c r="C208" s="48">
        <v>20.8</v>
      </c>
      <c r="D208" s="48">
        <v>20.2</v>
      </c>
      <c r="E208" s="48">
        <v>20.65</v>
      </c>
      <c r="F208" s="48">
        <v>672878</v>
      </c>
    </row>
    <row r="209" spans="1:6" ht="15" customHeight="1" x14ac:dyDescent="0.25">
      <c r="A209" s="109">
        <v>43167</v>
      </c>
      <c r="B209" s="48">
        <v>20.95</v>
      </c>
      <c r="C209" s="48">
        <v>20.975000000000001</v>
      </c>
      <c r="D209" s="48">
        <v>20.25</v>
      </c>
      <c r="E209" s="48">
        <v>20.350000000000001</v>
      </c>
      <c r="F209" s="48">
        <v>585005</v>
      </c>
    </row>
    <row r="210" spans="1:6" ht="15" customHeight="1" x14ac:dyDescent="0.25">
      <c r="A210" s="109">
        <v>43166</v>
      </c>
      <c r="B210" s="48">
        <v>20.6</v>
      </c>
      <c r="C210" s="48">
        <v>21</v>
      </c>
      <c r="D210" s="48">
        <v>20.3</v>
      </c>
      <c r="E210" s="48">
        <v>20.85</v>
      </c>
      <c r="F210" s="48">
        <v>644296</v>
      </c>
    </row>
    <row r="211" spans="1:6" ht="15" customHeight="1" x14ac:dyDescent="0.25">
      <c r="A211" s="109">
        <v>43165</v>
      </c>
      <c r="B211" s="48">
        <v>20.7</v>
      </c>
      <c r="C211" s="48">
        <v>20.9</v>
      </c>
      <c r="D211" s="48">
        <v>20.149999999999999</v>
      </c>
      <c r="E211" s="48">
        <v>20.7</v>
      </c>
      <c r="F211" s="48">
        <v>840379</v>
      </c>
    </row>
    <row r="212" spans="1:6" ht="15" customHeight="1" x14ac:dyDescent="0.25">
      <c r="A212" s="109">
        <v>43164</v>
      </c>
      <c r="B212" s="48">
        <v>20.75</v>
      </c>
      <c r="C212" s="48">
        <v>20.95</v>
      </c>
      <c r="D212" s="48">
        <v>20.25</v>
      </c>
      <c r="E212" s="48">
        <v>20.6</v>
      </c>
      <c r="F212" s="48">
        <v>844387</v>
      </c>
    </row>
    <row r="213" spans="1:6" ht="15" customHeight="1" x14ac:dyDescent="0.25">
      <c r="A213" s="109">
        <v>43161</v>
      </c>
      <c r="B213" s="48">
        <v>19.850000000000001</v>
      </c>
      <c r="C213" s="48">
        <v>21.25</v>
      </c>
      <c r="D213" s="48">
        <v>19.850000000000001</v>
      </c>
      <c r="E213" s="48">
        <v>20.95</v>
      </c>
      <c r="F213" s="48">
        <v>2353374</v>
      </c>
    </row>
    <row r="214" spans="1:6" ht="15" customHeight="1" x14ac:dyDescent="0.25">
      <c r="A214" s="109">
        <v>43160</v>
      </c>
      <c r="B214" s="48">
        <v>21.15</v>
      </c>
      <c r="C214" s="48">
        <v>21.55</v>
      </c>
      <c r="D214" s="48">
        <v>19.675000000000001</v>
      </c>
      <c r="E214" s="48">
        <v>20</v>
      </c>
      <c r="F214" s="48">
        <v>2031379</v>
      </c>
    </row>
    <row r="215" spans="1:6" ht="15" customHeight="1" x14ac:dyDescent="0.25">
      <c r="A215" s="109">
        <v>43159</v>
      </c>
      <c r="B215" s="48">
        <v>23.75</v>
      </c>
      <c r="C215" s="48">
        <v>24</v>
      </c>
      <c r="D215" s="48">
        <v>20.399999999999999</v>
      </c>
      <c r="E215" s="48">
        <v>21.1</v>
      </c>
      <c r="F215" s="48">
        <v>3230613</v>
      </c>
    </row>
    <row r="216" spans="1:6" ht="15" customHeight="1" x14ac:dyDescent="0.25">
      <c r="A216" s="109">
        <v>43158</v>
      </c>
      <c r="B216" s="48">
        <v>23.65</v>
      </c>
      <c r="C216" s="48">
        <v>23.8</v>
      </c>
      <c r="D216" s="48">
        <v>23</v>
      </c>
      <c r="E216" s="48">
        <v>23.25</v>
      </c>
      <c r="F216" s="48">
        <v>744370</v>
      </c>
    </row>
    <row r="217" spans="1:6" ht="15" customHeight="1" x14ac:dyDescent="0.25">
      <c r="A217" s="109">
        <v>43157</v>
      </c>
      <c r="B217" s="48">
        <v>23.35</v>
      </c>
      <c r="C217" s="48">
        <v>23.774999999999999</v>
      </c>
      <c r="D217" s="48">
        <v>23.2</v>
      </c>
      <c r="E217" s="48">
        <v>23.65</v>
      </c>
      <c r="F217" s="48">
        <v>647774</v>
      </c>
    </row>
    <row r="218" spans="1:6" ht="15" customHeight="1" x14ac:dyDescent="0.25">
      <c r="A218" s="109">
        <v>43154</v>
      </c>
      <c r="B218" s="48">
        <v>23.2</v>
      </c>
      <c r="C218" s="48">
        <v>23.35</v>
      </c>
      <c r="D218" s="48">
        <v>22.9</v>
      </c>
      <c r="E218" s="48">
        <v>23.2</v>
      </c>
      <c r="F218" s="48">
        <v>668588</v>
      </c>
    </row>
    <row r="219" spans="1:6" ht="15" customHeight="1" x14ac:dyDescent="0.25">
      <c r="A219" s="109">
        <v>43153</v>
      </c>
      <c r="B219" s="48">
        <v>23.1</v>
      </c>
      <c r="C219" s="48">
        <v>23.25</v>
      </c>
      <c r="D219" s="48">
        <v>22.5</v>
      </c>
      <c r="E219" s="48">
        <v>23.05</v>
      </c>
      <c r="F219" s="48">
        <v>869624</v>
      </c>
    </row>
    <row r="220" spans="1:6" ht="15" customHeight="1" x14ac:dyDescent="0.25">
      <c r="A220" s="109">
        <v>43152</v>
      </c>
      <c r="B220" s="48">
        <v>23.25</v>
      </c>
      <c r="C220" s="48">
        <v>23.65</v>
      </c>
      <c r="D220" s="48">
        <v>22.9</v>
      </c>
      <c r="E220" s="48">
        <v>22.95</v>
      </c>
      <c r="F220" s="48">
        <v>624797</v>
      </c>
    </row>
    <row r="221" spans="1:6" ht="15" customHeight="1" x14ac:dyDescent="0.25">
      <c r="A221" s="109">
        <v>43151</v>
      </c>
      <c r="B221" s="48">
        <v>23.35</v>
      </c>
      <c r="C221" s="48">
        <v>23.65</v>
      </c>
      <c r="D221" s="48">
        <v>22.95</v>
      </c>
      <c r="E221" s="48">
        <v>23.25</v>
      </c>
      <c r="F221" s="48">
        <v>1407797</v>
      </c>
    </row>
    <row r="222" spans="1:6" ht="15" customHeight="1" x14ac:dyDescent="0.25">
      <c r="A222" s="109">
        <v>43147</v>
      </c>
      <c r="B222" s="48">
        <v>22.85</v>
      </c>
      <c r="C222" s="48">
        <v>23.45</v>
      </c>
      <c r="D222" s="48">
        <v>22.3</v>
      </c>
      <c r="E222" s="48">
        <v>22.6</v>
      </c>
      <c r="F222" s="48">
        <v>1395152</v>
      </c>
    </row>
    <row r="223" spans="1:6" ht="15" customHeight="1" x14ac:dyDescent="0.25">
      <c r="A223" s="109">
        <v>43146</v>
      </c>
      <c r="B223" s="48">
        <v>22.1</v>
      </c>
      <c r="C223" s="48">
        <v>22.9</v>
      </c>
      <c r="D223" s="48">
        <v>21.85</v>
      </c>
      <c r="E223" s="48">
        <v>22.9</v>
      </c>
      <c r="F223" s="48">
        <v>1055878</v>
      </c>
    </row>
    <row r="224" spans="1:6" ht="15" customHeight="1" x14ac:dyDescent="0.25">
      <c r="A224" s="109">
        <v>43145</v>
      </c>
      <c r="B224" s="48">
        <v>20.95</v>
      </c>
      <c r="C224" s="48">
        <v>22</v>
      </c>
      <c r="D224" s="48">
        <v>20.95</v>
      </c>
      <c r="E224" s="48">
        <v>21.8</v>
      </c>
      <c r="F224" s="48">
        <v>657120</v>
      </c>
    </row>
    <row r="225" spans="1:6" ht="15" customHeight="1" x14ac:dyDescent="0.25">
      <c r="A225" s="109">
        <v>43144</v>
      </c>
      <c r="B225" s="48">
        <v>20.75</v>
      </c>
      <c r="C225" s="48">
        <v>21.5</v>
      </c>
      <c r="D225" s="48">
        <v>20.41</v>
      </c>
      <c r="E225" s="48">
        <v>21.05</v>
      </c>
      <c r="F225" s="48">
        <v>1008882</v>
      </c>
    </row>
    <row r="226" spans="1:6" ht="15" customHeight="1" x14ac:dyDescent="0.25">
      <c r="A226" s="109">
        <v>43143</v>
      </c>
      <c r="B226" s="48">
        <v>20.25</v>
      </c>
      <c r="C226" s="48">
        <v>21.05</v>
      </c>
      <c r="D226" s="48">
        <v>20.149999999999999</v>
      </c>
      <c r="E226" s="48">
        <v>20.8</v>
      </c>
      <c r="F226" s="48">
        <v>972831</v>
      </c>
    </row>
    <row r="227" spans="1:6" ht="15" customHeight="1" x14ac:dyDescent="0.25">
      <c r="A227" s="109">
        <v>43140</v>
      </c>
      <c r="B227" s="48">
        <v>20</v>
      </c>
      <c r="C227" s="48">
        <v>20.3</v>
      </c>
      <c r="D227" s="48">
        <v>19.55</v>
      </c>
      <c r="E227" s="48">
        <v>20.149999999999999</v>
      </c>
      <c r="F227" s="48">
        <v>742147</v>
      </c>
    </row>
    <row r="228" spans="1:6" ht="15" customHeight="1" x14ac:dyDescent="0.25">
      <c r="A228" s="109">
        <v>43139</v>
      </c>
      <c r="B228" s="48">
        <v>20.5</v>
      </c>
      <c r="C228" s="48">
        <v>20.574999999999999</v>
      </c>
      <c r="D228" s="48">
        <v>19.899999999999999</v>
      </c>
      <c r="E228" s="48">
        <v>19.95</v>
      </c>
      <c r="F228" s="48">
        <v>786891</v>
      </c>
    </row>
    <row r="229" spans="1:6" ht="15" customHeight="1" x14ac:dyDescent="0.25">
      <c r="A229" s="109">
        <v>43138</v>
      </c>
      <c r="B229" s="48">
        <v>19.649999999999999</v>
      </c>
      <c r="C229" s="48">
        <v>20.6</v>
      </c>
      <c r="D229" s="48">
        <v>19.350000000000001</v>
      </c>
      <c r="E229" s="48">
        <v>20.45</v>
      </c>
      <c r="F229" s="48">
        <v>1224607</v>
      </c>
    </row>
    <row r="230" spans="1:6" ht="15" customHeight="1" x14ac:dyDescent="0.25">
      <c r="A230" s="109">
        <v>43137</v>
      </c>
      <c r="B230" s="48">
        <v>19.399999999999999</v>
      </c>
      <c r="C230" s="48">
        <v>19.850000000000001</v>
      </c>
      <c r="D230" s="48">
        <v>19.059999999999999</v>
      </c>
      <c r="E230" s="48">
        <v>19.600000000000001</v>
      </c>
      <c r="F230" s="48">
        <v>915097</v>
      </c>
    </row>
    <row r="231" spans="1:6" ht="15" customHeight="1" x14ac:dyDescent="0.25">
      <c r="A231" s="109">
        <v>43136</v>
      </c>
      <c r="B231" s="48">
        <v>20.25</v>
      </c>
      <c r="C231" s="48">
        <v>20.440000000000001</v>
      </c>
      <c r="D231" s="48">
        <v>19.8</v>
      </c>
      <c r="E231" s="48">
        <v>19.8</v>
      </c>
      <c r="F231" s="48">
        <v>911927</v>
      </c>
    </row>
    <row r="232" spans="1:6" ht="15" customHeight="1" x14ac:dyDescent="0.25">
      <c r="A232" s="109">
        <v>43133</v>
      </c>
      <c r="B232" s="48">
        <v>19.95</v>
      </c>
      <c r="C232" s="48">
        <v>20.774999999999999</v>
      </c>
      <c r="D232" s="48">
        <v>19.850000000000001</v>
      </c>
      <c r="E232" s="48">
        <v>20.3</v>
      </c>
      <c r="F232" s="48">
        <v>1198374</v>
      </c>
    </row>
    <row r="233" spans="1:6" ht="15" customHeight="1" x14ac:dyDescent="0.25">
      <c r="A233" s="109">
        <v>43132</v>
      </c>
      <c r="B233" s="48">
        <v>19.850000000000001</v>
      </c>
      <c r="C233" s="48">
        <v>20.45</v>
      </c>
      <c r="D233" s="48">
        <v>19.600000000000001</v>
      </c>
      <c r="E233" s="48">
        <v>20.100000000000001</v>
      </c>
      <c r="F233" s="48">
        <v>781948</v>
      </c>
    </row>
    <row r="234" spans="1:6" ht="15" customHeight="1" x14ac:dyDescent="0.25">
      <c r="A234" s="109">
        <v>43131</v>
      </c>
      <c r="B234" s="48">
        <v>19.399999999999999</v>
      </c>
      <c r="C234" s="48">
        <v>20.024999999999999</v>
      </c>
      <c r="D234" s="48">
        <v>19.3</v>
      </c>
      <c r="E234" s="48">
        <v>19.850000000000001</v>
      </c>
      <c r="F234" s="48">
        <v>1470131</v>
      </c>
    </row>
    <row r="235" spans="1:6" ht="15" customHeight="1" x14ac:dyDescent="0.25">
      <c r="A235" s="109">
        <v>43130</v>
      </c>
      <c r="B235" s="48">
        <v>19.5</v>
      </c>
      <c r="C235" s="48">
        <v>19.600000000000001</v>
      </c>
      <c r="D235" s="48">
        <v>19</v>
      </c>
      <c r="E235" s="48">
        <v>19.25</v>
      </c>
      <c r="F235" s="48">
        <v>1183142</v>
      </c>
    </row>
    <row r="236" spans="1:6" ht="15" customHeight="1" x14ac:dyDescent="0.25">
      <c r="A236" s="109">
        <v>43129</v>
      </c>
      <c r="B236" s="48">
        <v>19.100000000000001</v>
      </c>
      <c r="C236" s="48">
        <v>19.649999999999999</v>
      </c>
      <c r="D236" s="48">
        <v>19</v>
      </c>
      <c r="E236" s="48">
        <v>19.55</v>
      </c>
      <c r="F236" s="48">
        <v>891355</v>
      </c>
    </row>
    <row r="237" spans="1:6" ht="15" customHeight="1" x14ac:dyDescent="0.25">
      <c r="A237" s="109">
        <v>43126</v>
      </c>
      <c r="B237" s="48">
        <v>19.600000000000001</v>
      </c>
      <c r="C237" s="48">
        <v>19.75</v>
      </c>
      <c r="D237" s="48">
        <v>19.09</v>
      </c>
      <c r="E237" s="48">
        <v>19.25</v>
      </c>
      <c r="F237" s="48">
        <v>1936520</v>
      </c>
    </row>
    <row r="238" spans="1:6" ht="15" customHeight="1" x14ac:dyDescent="0.25">
      <c r="A238" s="109">
        <v>43125</v>
      </c>
      <c r="B238" s="48">
        <v>20</v>
      </c>
      <c r="C238" s="48">
        <v>20.100000000000001</v>
      </c>
      <c r="D238" s="48">
        <v>18.975000000000001</v>
      </c>
      <c r="E238" s="48">
        <v>19.5</v>
      </c>
      <c r="F238" s="48">
        <v>1765793</v>
      </c>
    </row>
    <row r="239" spans="1:6" ht="15" customHeight="1" x14ac:dyDescent="0.25">
      <c r="A239" s="109">
        <v>43124</v>
      </c>
      <c r="B239" s="48">
        <v>20.3</v>
      </c>
      <c r="C239" s="48">
        <v>20.399999999999999</v>
      </c>
      <c r="D239" s="48">
        <v>19.850000000000001</v>
      </c>
      <c r="E239" s="48">
        <v>19.899999999999999</v>
      </c>
      <c r="F239" s="48">
        <v>409866</v>
      </c>
    </row>
    <row r="240" spans="1:6" ht="15" customHeight="1" x14ac:dyDescent="0.25">
      <c r="A240" s="109">
        <v>43123</v>
      </c>
      <c r="B240" s="48">
        <v>20.149999999999999</v>
      </c>
      <c r="C240" s="48">
        <v>20.25</v>
      </c>
      <c r="D240" s="48">
        <v>20</v>
      </c>
      <c r="E240" s="48">
        <v>20.149999999999999</v>
      </c>
      <c r="F240" s="48">
        <v>365793</v>
      </c>
    </row>
    <row r="241" spans="1:6" ht="15" customHeight="1" x14ac:dyDescent="0.25">
      <c r="A241" s="109">
        <v>43122</v>
      </c>
      <c r="B241" s="48">
        <v>20.350000000000001</v>
      </c>
      <c r="C241" s="48">
        <v>20.65</v>
      </c>
      <c r="D241" s="48">
        <v>19.8</v>
      </c>
      <c r="E241" s="48">
        <v>20.100000000000001</v>
      </c>
      <c r="F241" s="48">
        <v>829859</v>
      </c>
    </row>
    <row r="242" spans="1:6" ht="15" customHeight="1" x14ac:dyDescent="0.25">
      <c r="A242" s="109">
        <v>43119</v>
      </c>
      <c r="B242" s="48">
        <v>21</v>
      </c>
      <c r="C242" s="48">
        <v>21.05</v>
      </c>
      <c r="D242" s="48">
        <v>20.25</v>
      </c>
      <c r="E242" s="48">
        <v>20.25</v>
      </c>
      <c r="F242" s="48">
        <v>524476</v>
      </c>
    </row>
    <row r="243" spans="1:6" ht="15" customHeight="1" x14ac:dyDescent="0.25">
      <c r="A243" s="109">
        <v>43118</v>
      </c>
      <c r="B243" s="48">
        <v>20.5</v>
      </c>
      <c r="C243" s="48">
        <v>21.2</v>
      </c>
      <c r="D243" s="48">
        <v>20.350000000000001</v>
      </c>
      <c r="E243" s="48">
        <v>21</v>
      </c>
      <c r="F243" s="48">
        <v>924034</v>
      </c>
    </row>
    <row r="244" spans="1:6" ht="15" customHeight="1" x14ac:dyDescent="0.25">
      <c r="A244" s="109">
        <v>43117</v>
      </c>
      <c r="B244" s="48">
        <v>20.65</v>
      </c>
      <c r="C244" s="48">
        <v>20.8</v>
      </c>
      <c r="D244" s="48">
        <v>20.3</v>
      </c>
      <c r="E244" s="48">
        <v>20.45</v>
      </c>
      <c r="F244" s="48">
        <v>445932</v>
      </c>
    </row>
    <row r="245" spans="1:6" ht="15" customHeight="1" x14ac:dyDescent="0.25">
      <c r="A245" s="109">
        <v>43116</v>
      </c>
      <c r="B245" s="48">
        <v>20.8</v>
      </c>
      <c r="C245" s="48">
        <v>21.05</v>
      </c>
      <c r="D245" s="48">
        <v>20.55</v>
      </c>
      <c r="E245" s="48">
        <v>20.7</v>
      </c>
      <c r="F245" s="48">
        <v>1208097</v>
      </c>
    </row>
    <row r="246" spans="1:6" ht="15" customHeight="1" x14ac:dyDescent="0.25">
      <c r="A246" s="109">
        <v>43112</v>
      </c>
      <c r="B246" s="48">
        <v>20.05</v>
      </c>
      <c r="C246" s="48">
        <v>20.7</v>
      </c>
      <c r="D246" s="48">
        <v>20</v>
      </c>
      <c r="E246" s="48">
        <v>20.7</v>
      </c>
      <c r="F246" s="48">
        <v>493088</v>
      </c>
    </row>
    <row r="247" spans="1:6" ht="15" customHeight="1" x14ac:dyDescent="0.25">
      <c r="A247" s="109">
        <v>43111</v>
      </c>
      <c r="B247" s="48">
        <v>20.399999999999999</v>
      </c>
      <c r="C247" s="48">
        <v>20.55</v>
      </c>
      <c r="D247" s="48">
        <v>19.91</v>
      </c>
      <c r="E247" s="48">
        <v>20.2</v>
      </c>
      <c r="F247" s="48">
        <v>856685</v>
      </c>
    </row>
    <row r="248" spans="1:6" ht="15" customHeight="1" x14ac:dyDescent="0.25">
      <c r="A248" s="109">
        <v>43110</v>
      </c>
      <c r="B248" s="48">
        <v>19.75</v>
      </c>
      <c r="C248" s="48">
        <v>20.55</v>
      </c>
      <c r="D248" s="48">
        <v>19.75</v>
      </c>
      <c r="E248" s="48">
        <v>20.45</v>
      </c>
      <c r="F248" s="48">
        <v>1757809</v>
      </c>
    </row>
    <row r="249" spans="1:6" ht="15" customHeight="1" x14ac:dyDescent="0.25">
      <c r="A249" s="109">
        <v>43109</v>
      </c>
      <c r="B249" s="48">
        <v>20.8</v>
      </c>
      <c r="C249" s="48">
        <v>21.05</v>
      </c>
      <c r="D249" s="48">
        <v>19.95</v>
      </c>
      <c r="E249" s="48">
        <v>20.45</v>
      </c>
      <c r="F249" s="48">
        <v>2170491</v>
      </c>
    </row>
    <row r="250" spans="1:6" ht="15" customHeight="1" x14ac:dyDescent="0.25">
      <c r="A250" s="109">
        <v>43108</v>
      </c>
      <c r="B250" s="48">
        <v>21.55</v>
      </c>
      <c r="C250" s="48">
        <v>21.8</v>
      </c>
      <c r="D250" s="48">
        <v>20.7</v>
      </c>
      <c r="E250" s="48">
        <v>20.8</v>
      </c>
      <c r="F250" s="48">
        <v>1714401</v>
      </c>
    </row>
    <row r="251" spans="1:6" ht="15" customHeight="1" x14ac:dyDescent="0.25">
      <c r="A251" s="109">
        <v>43105</v>
      </c>
      <c r="B251" s="48">
        <v>22.55</v>
      </c>
      <c r="C251" s="48">
        <v>22.6</v>
      </c>
      <c r="D251" s="48">
        <v>21.75</v>
      </c>
      <c r="E251" s="48">
        <v>21.85</v>
      </c>
      <c r="F251" s="48">
        <v>1081028</v>
      </c>
    </row>
    <row r="252" spans="1:6" ht="15" customHeight="1" x14ac:dyDescent="0.25">
      <c r="A252" s="109">
        <v>43104</v>
      </c>
      <c r="B252" s="48">
        <v>23.25</v>
      </c>
      <c r="C252" s="48">
        <v>23.25</v>
      </c>
      <c r="D252" s="48">
        <v>22.3</v>
      </c>
      <c r="E252" s="48">
        <v>22.55</v>
      </c>
      <c r="F252" s="48">
        <v>1172120</v>
      </c>
    </row>
    <row r="253" spans="1:6" ht="15" customHeight="1" x14ac:dyDescent="0.25">
      <c r="A253" s="109">
        <v>43103</v>
      </c>
      <c r="B253" s="48">
        <v>23.25</v>
      </c>
      <c r="C253" s="48">
        <v>23.35</v>
      </c>
      <c r="D253" s="48">
        <v>22.9</v>
      </c>
      <c r="E253" s="48">
        <v>23.05</v>
      </c>
      <c r="F253" s="48">
        <v>554378</v>
      </c>
    </row>
    <row r="254" spans="1:6" ht="15" customHeight="1" x14ac:dyDescent="0.25">
      <c r="A254" s="109">
        <v>43102</v>
      </c>
      <c r="B254" s="48">
        <v>23.25</v>
      </c>
      <c r="C254" s="48">
        <v>23.5</v>
      </c>
      <c r="D254" s="48">
        <v>23.074999999999999</v>
      </c>
      <c r="E254" s="48">
        <v>23.2</v>
      </c>
      <c r="F254" s="48">
        <v>519400</v>
      </c>
    </row>
    <row r="255" spans="1:6" ht="15" customHeight="1" x14ac:dyDescent="0.25">
      <c r="A255" s="109">
        <v>43098</v>
      </c>
      <c r="B255" s="48">
        <v>23.25</v>
      </c>
      <c r="C255" s="48">
        <v>23.324999999999999</v>
      </c>
      <c r="D255" s="48">
        <v>22.95</v>
      </c>
      <c r="E255" s="48">
        <v>23.15</v>
      </c>
      <c r="F255" s="48">
        <v>735717</v>
      </c>
    </row>
    <row r="256" spans="1:6" ht="15" customHeight="1" x14ac:dyDescent="0.25">
      <c r="A256" s="109">
        <v>43097</v>
      </c>
      <c r="B256" s="48">
        <v>23.25</v>
      </c>
      <c r="C256" s="48">
        <v>23.4</v>
      </c>
      <c r="D256" s="48">
        <v>23.1</v>
      </c>
      <c r="E256" s="48">
        <v>23.3</v>
      </c>
      <c r="F256" s="48">
        <v>340756</v>
      </c>
    </row>
    <row r="257" spans="1:6" ht="15" customHeight="1" x14ac:dyDescent="0.25">
      <c r="A257" s="109">
        <v>43096</v>
      </c>
      <c r="B257" s="48">
        <v>23.2</v>
      </c>
      <c r="C257" s="48">
        <v>23.55</v>
      </c>
      <c r="D257" s="48">
        <v>23.016999999999999</v>
      </c>
      <c r="E257" s="48">
        <v>23.15</v>
      </c>
      <c r="F257" s="48">
        <v>456410</v>
      </c>
    </row>
    <row r="258" spans="1:6" ht="15" customHeight="1" x14ac:dyDescent="0.25">
      <c r="A258" s="109">
        <v>43095</v>
      </c>
      <c r="B258" s="48">
        <v>23.75</v>
      </c>
      <c r="C258" s="48">
        <v>23.75</v>
      </c>
      <c r="D258" s="48">
        <v>22.8</v>
      </c>
      <c r="E258" s="48">
        <v>23.1</v>
      </c>
      <c r="F258" s="48">
        <v>885526</v>
      </c>
    </row>
    <row r="259" spans="1:6" ht="15" customHeight="1" x14ac:dyDescent="0.25">
      <c r="A259" s="109">
        <v>43091</v>
      </c>
      <c r="B259" s="48">
        <v>24.7</v>
      </c>
      <c r="C259" s="48">
        <v>25.024999999999999</v>
      </c>
      <c r="D259" s="48">
        <v>23.65</v>
      </c>
      <c r="E259" s="48">
        <v>23.8</v>
      </c>
      <c r="F259" s="48">
        <v>494070</v>
      </c>
    </row>
    <row r="260" spans="1:6" ht="15" customHeight="1" x14ac:dyDescent="0.25">
      <c r="A260" s="109">
        <v>43090</v>
      </c>
      <c r="B260" s="48">
        <v>24.6</v>
      </c>
      <c r="C260" s="48">
        <v>25.125</v>
      </c>
      <c r="D260" s="48">
        <v>24.5</v>
      </c>
      <c r="E260" s="48">
        <v>24.75</v>
      </c>
      <c r="F260" s="48">
        <v>369032</v>
      </c>
    </row>
    <row r="261" spans="1:6" ht="15" customHeight="1" x14ac:dyDescent="0.25">
      <c r="A261" s="109">
        <v>43089</v>
      </c>
      <c r="B261" s="48">
        <v>24.95</v>
      </c>
      <c r="C261" s="48">
        <v>24.975000000000001</v>
      </c>
      <c r="D261" s="48">
        <v>24.45</v>
      </c>
      <c r="E261" s="48">
        <v>24.6</v>
      </c>
      <c r="F261" s="48">
        <v>725673</v>
      </c>
    </row>
    <row r="262" spans="1:6" ht="15" customHeight="1" x14ac:dyDescent="0.25">
      <c r="A262" s="109">
        <v>43088</v>
      </c>
      <c r="B262" s="48">
        <v>24.7</v>
      </c>
      <c r="C262" s="48">
        <v>25.175000000000001</v>
      </c>
      <c r="D262" s="48">
        <v>24.5</v>
      </c>
      <c r="E262" s="48">
        <v>24.8</v>
      </c>
      <c r="F262" s="48">
        <v>614482</v>
      </c>
    </row>
    <row r="263" spans="1:6" ht="15" customHeight="1" x14ac:dyDescent="0.25">
      <c r="A263" s="109">
        <v>43087</v>
      </c>
      <c r="B263" s="48">
        <v>25.25</v>
      </c>
      <c r="C263" s="48">
        <v>25.3</v>
      </c>
      <c r="D263" s="48">
        <v>24.35</v>
      </c>
      <c r="E263" s="48">
        <v>24.65</v>
      </c>
      <c r="F263" s="48">
        <v>1051291</v>
      </c>
    </row>
    <row r="264" spans="1:6" ht="15" customHeight="1" x14ac:dyDescent="0.25">
      <c r="A264" s="109">
        <v>43084</v>
      </c>
      <c r="B264" s="48">
        <v>25</v>
      </c>
      <c r="C264" s="48">
        <v>25.774999999999999</v>
      </c>
      <c r="D264" s="48">
        <v>24.9</v>
      </c>
      <c r="E264" s="48">
        <v>25</v>
      </c>
      <c r="F264" s="48">
        <v>1189258</v>
      </c>
    </row>
    <row r="265" spans="1:6" ht="15" customHeight="1" x14ac:dyDescent="0.25">
      <c r="A265" s="109">
        <v>43083</v>
      </c>
      <c r="B265" s="48">
        <v>24.6</v>
      </c>
      <c r="C265" s="48">
        <v>24.9</v>
      </c>
      <c r="D265" s="48">
        <v>24.4</v>
      </c>
      <c r="E265" s="48">
        <v>24.7</v>
      </c>
      <c r="F265" s="48">
        <v>544506</v>
      </c>
    </row>
    <row r="266" spans="1:6" ht="15" customHeight="1" x14ac:dyDescent="0.25">
      <c r="A266" s="109">
        <v>43082</v>
      </c>
      <c r="B266" s="48">
        <v>25.3</v>
      </c>
      <c r="C266" s="48">
        <v>25.445</v>
      </c>
      <c r="D266" s="48">
        <v>24.35</v>
      </c>
      <c r="E266" s="48">
        <v>24.35</v>
      </c>
      <c r="F266" s="48">
        <v>419546</v>
      </c>
    </row>
    <row r="267" spans="1:6" ht="15" customHeight="1" x14ac:dyDescent="0.25">
      <c r="A267" s="109">
        <v>43081</v>
      </c>
      <c r="B267" s="48">
        <v>25.2</v>
      </c>
      <c r="C267" s="48">
        <v>25.95</v>
      </c>
      <c r="D267" s="48">
        <v>25.1</v>
      </c>
      <c r="E267" s="48">
        <v>25.2</v>
      </c>
      <c r="F267" s="48">
        <v>919975</v>
      </c>
    </row>
    <row r="268" spans="1:6" ht="15" customHeight="1" x14ac:dyDescent="0.25">
      <c r="A268" s="109">
        <v>43080</v>
      </c>
      <c r="B268" s="48">
        <v>23.7</v>
      </c>
      <c r="C268" s="48">
        <v>25</v>
      </c>
      <c r="D268" s="48">
        <v>23.6995</v>
      </c>
      <c r="E268" s="48">
        <v>24.9</v>
      </c>
      <c r="F268" s="48">
        <v>758156</v>
      </c>
    </row>
    <row r="269" spans="1:6" ht="15" customHeight="1" x14ac:dyDescent="0.25">
      <c r="A269" s="109">
        <v>43077</v>
      </c>
      <c r="B269" s="48">
        <v>23.8</v>
      </c>
      <c r="C269" s="48">
        <v>23.95</v>
      </c>
      <c r="D269" s="48">
        <v>23.45</v>
      </c>
      <c r="E269" s="48">
        <v>23.75</v>
      </c>
      <c r="F269" s="48">
        <v>516512</v>
      </c>
    </row>
    <row r="270" spans="1:6" ht="15" customHeight="1" x14ac:dyDescent="0.25">
      <c r="A270" s="109">
        <v>43076</v>
      </c>
      <c r="B270" s="48">
        <v>24</v>
      </c>
      <c r="C270" s="48">
        <v>24.1</v>
      </c>
      <c r="D270" s="48">
        <v>23.4</v>
      </c>
      <c r="E270" s="48">
        <v>23.75</v>
      </c>
      <c r="F270" s="48">
        <v>865338</v>
      </c>
    </row>
    <row r="271" spans="1:6" ht="15" customHeight="1" x14ac:dyDescent="0.25">
      <c r="A271" s="109">
        <v>43075</v>
      </c>
      <c r="B271" s="48">
        <v>24.25</v>
      </c>
      <c r="C271" s="48">
        <v>24.65</v>
      </c>
      <c r="D271" s="48">
        <v>23.85</v>
      </c>
      <c r="E271" s="48">
        <v>23.9</v>
      </c>
      <c r="F271" s="48">
        <v>722955</v>
      </c>
    </row>
    <row r="272" spans="1:6" ht="15" customHeight="1" x14ac:dyDescent="0.25">
      <c r="A272" s="109">
        <v>43074</v>
      </c>
      <c r="B272" s="48">
        <v>24.75</v>
      </c>
      <c r="C272" s="48">
        <v>25</v>
      </c>
      <c r="D272" s="48">
        <v>24.2</v>
      </c>
      <c r="E272" s="48">
        <v>24.25</v>
      </c>
      <c r="F272" s="48">
        <v>444874</v>
      </c>
    </row>
    <row r="273" spans="1:6" ht="15" customHeight="1" x14ac:dyDescent="0.25">
      <c r="A273" s="109">
        <v>43073</v>
      </c>
      <c r="B273" s="48">
        <v>24.65</v>
      </c>
      <c r="C273" s="48">
        <v>24.85</v>
      </c>
      <c r="D273" s="48">
        <v>23.75</v>
      </c>
      <c r="E273" s="48">
        <v>24.55</v>
      </c>
      <c r="F273" s="48">
        <v>753391</v>
      </c>
    </row>
    <row r="274" spans="1:6" ht="15" customHeight="1" x14ac:dyDescent="0.25">
      <c r="A274" s="109">
        <v>43070</v>
      </c>
      <c r="B274" s="48">
        <v>25.2</v>
      </c>
      <c r="C274" s="48">
        <v>25.2</v>
      </c>
      <c r="D274" s="48">
        <v>23.6</v>
      </c>
      <c r="E274" s="48">
        <v>24.55</v>
      </c>
      <c r="F274" s="48">
        <v>1167732</v>
      </c>
    </row>
    <row r="275" spans="1:6" ht="15" customHeight="1" x14ac:dyDescent="0.25">
      <c r="A275" s="109">
        <v>43069</v>
      </c>
      <c r="B275" s="48">
        <v>26.05</v>
      </c>
      <c r="C275" s="48">
        <v>26.125</v>
      </c>
      <c r="D275" s="48">
        <v>25.2</v>
      </c>
      <c r="E275" s="48">
        <v>25.4</v>
      </c>
      <c r="F275" s="48">
        <v>720438</v>
      </c>
    </row>
    <row r="276" spans="1:6" ht="15" customHeight="1" x14ac:dyDescent="0.25">
      <c r="A276" s="109">
        <v>43068</v>
      </c>
      <c r="B276" s="48">
        <v>26.2</v>
      </c>
      <c r="C276" s="48">
        <v>26.55</v>
      </c>
      <c r="D276" s="48">
        <v>25.65</v>
      </c>
      <c r="E276" s="48">
        <v>26.05</v>
      </c>
      <c r="F276" s="48">
        <v>1204344</v>
      </c>
    </row>
    <row r="277" spans="1:6" ht="15" customHeight="1" x14ac:dyDescent="0.25">
      <c r="A277" s="109">
        <v>43067</v>
      </c>
      <c r="B277" s="48">
        <v>24.95</v>
      </c>
      <c r="C277" s="48">
        <v>26.7</v>
      </c>
      <c r="D277" s="48">
        <v>24.8</v>
      </c>
      <c r="E277" s="48">
        <v>26.4</v>
      </c>
      <c r="F277" s="48">
        <v>1478276</v>
      </c>
    </row>
    <row r="278" spans="1:6" ht="15" customHeight="1" x14ac:dyDescent="0.25">
      <c r="A278" s="109">
        <v>43066</v>
      </c>
      <c r="B278" s="48">
        <v>24.95</v>
      </c>
      <c r="C278" s="48">
        <v>25.3</v>
      </c>
      <c r="D278" s="48">
        <v>24.754999999999999</v>
      </c>
      <c r="E278" s="48">
        <v>25</v>
      </c>
      <c r="F278" s="48">
        <v>582263</v>
      </c>
    </row>
    <row r="279" spans="1:6" ht="15" customHeight="1" x14ac:dyDescent="0.25">
      <c r="A279" s="109">
        <v>43063</v>
      </c>
      <c r="B279" s="48">
        <v>24.75</v>
      </c>
      <c r="C279" s="48">
        <v>24.85</v>
      </c>
      <c r="D279" s="48">
        <v>24.55</v>
      </c>
      <c r="E279" s="48">
        <v>24.75</v>
      </c>
      <c r="F279" s="48">
        <v>218011</v>
      </c>
    </row>
    <row r="280" spans="1:6" ht="15" customHeight="1" x14ac:dyDescent="0.25">
      <c r="A280" s="109">
        <v>43061</v>
      </c>
      <c r="B280" s="48">
        <v>24.9</v>
      </c>
      <c r="C280" s="48">
        <v>24.95</v>
      </c>
      <c r="D280" s="48">
        <v>24.6</v>
      </c>
      <c r="E280" s="48">
        <v>24.65</v>
      </c>
      <c r="F280" s="48">
        <v>380274</v>
      </c>
    </row>
    <row r="281" spans="1:6" ht="15" customHeight="1" x14ac:dyDescent="0.25">
      <c r="A281" s="109">
        <v>43060</v>
      </c>
      <c r="B281" s="48">
        <v>24.8</v>
      </c>
      <c r="C281" s="48">
        <v>25</v>
      </c>
      <c r="D281" s="48">
        <v>24.55</v>
      </c>
      <c r="E281" s="48">
        <v>24.95</v>
      </c>
      <c r="F281" s="48">
        <v>396359</v>
      </c>
    </row>
    <row r="282" spans="1:6" ht="15" customHeight="1" x14ac:dyDescent="0.25">
      <c r="A282" s="109">
        <v>43059</v>
      </c>
      <c r="B282" s="48">
        <v>24.55</v>
      </c>
      <c r="C282" s="48">
        <v>24.6</v>
      </c>
      <c r="D282" s="48">
        <v>23.7</v>
      </c>
      <c r="E282" s="48">
        <v>24.55</v>
      </c>
      <c r="F282" s="48">
        <v>1204700</v>
      </c>
    </row>
    <row r="283" spans="1:6" ht="15" customHeight="1" x14ac:dyDescent="0.25">
      <c r="A283" s="109">
        <v>43056</v>
      </c>
      <c r="B283" s="48">
        <v>24.5</v>
      </c>
      <c r="C283" s="48">
        <v>24.95</v>
      </c>
      <c r="D283" s="48">
        <v>24.1</v>
      </c>
      <c r="E283" s="48">
        <v>24.7</v>
      </c>
      <c r="F283" s="48">
        <v>531151</v>
      </c>
    </row>
    <row r="284" spans="1:6" ht="15" customHeight="1" x14ac:dyDescent="0.25">
      <c r="A284" s="109">
        <v>43055</v>
      </c>
      <c r="B284" s="48">
        <v>24.3</v>
      </c>
      <c r="C284" s="48">
        <v>24.9</v>
      </c>
      <c r="D284" s="48">
        <v>23.9</v>
      </c>
      <c r="E284" s="48">
        <v>24.5</v>
      </c>
      <c r="F284" s="48">
        <v>900762</v>
      </c>
    </row>
    <row r="285" spans="1:6" ht="15" customHeight="1" x14ac:dyDescent="0.25">
      <c r="A285" s="109">
        <v>43054</v>
      </c>
      <c r="B285" s="48">
        <v>23.65</v>
      </c>
      <c r="C285" s="48">
        <v>24.2</v>
      </c>
      <c r="D285" s="48">
        <v>23.45</v>
      </c>
      <c r="E285" s="48">
        <v>24.1</v>
      </c>
      <c r="F285" s="48">
        <v>533287</v>
      </c>
    </row>
    <row r="286" spans="1:6" ht="15" customHeight="1" x14ac:dyDescent="0.25">
      <c r="A286" s="109">
        <v>43053</v>
      </c>
      <c r="B286" s="48">
        <v>23.1</v>
      </c>
      <c r="C286" s="48">
        <v>24</v>
      </c>
      <c r="D286" s="48">
        <v>23.1</v>
      </c>
      <c r="E286" s="48">
        <v>23.85</v>
      </c>
      <c r="F286" s="48">
        <v>486184</v>
      </c>
    </row>
    <row r="287" spans="1:6" ht="15" customHeight="1" x14ac:dyDescent="0.25">
      <c r="A287" s="109">
        <v>43052</v>
      </c>
      <c r="B287" s="48">
        <v>23.4</v>
      </c>
      <c r="C287" s="48">
        <v>23.5</v>
      </c>
      <c r="D287" s="48">
        <v>22.95</v>
      </c>
      <c r="E287" s="48">
        <v>23.1</v>
      </c>
      <c r="F287" s="48">
        <v>701111</v>
      </c>
    </row>
    <row r="288" spans="1:6" ht="15" customHeight="1" x14ac:dyDescent="0.25">
      <c r="A288" s="109">
        <v>43049</v>
      </c>
      <c r="B288" s="48">
        <v>23.4</v>
      </c>
      <c r="C288" s="48">
        <v>23.7</v>
      </c>
      <c r="D288" s="48">
        <v>23.25</v>
      </c>
      <c r="E288" s="48">
        <v>23.55</v>
      </c>
      <c r="F288" s="48">
        <v>537299</v>
      </c>
    </row>
    <row r="289" spans="1:6" ht="15" customHeight="1" x14ac:dyDescent="0.25">
      <c r="A289" s="109">
        <v>43048</v>
      </c>
      <c r="B289" s="48">
        <v>24.1</v>
      </c>
      <c r="C289" s="48">
        <v>24.15</v>
      </c>
      <c r="D289" s="48">
        <v>23.3</v>
      </c>
      <c r="E289" s="48">
        <v>23.35</v>
      </c>
      <c r="F289" s="48">
        <v>1198381</v>
      </c>
    </row>
    <row r="290" spans="1:6" ht="15" customHeight="1" x14ac:dyDescent="0.25">
      <c r="A290" s="109">
        <v>43047</v>
      </c>
      <c r="B290" s="48">
        <v>24.15</v>
      </c>
      <c r="C290" s="48">
        <v>24.5</v>
      </c>
      <c r="D290" s="48">
        <v>24.05</v>
      </c>
      <c r="E290" s="48">
        <v>24.15</v>
      </c>
      <c r="F290" s="48">
        <v>639870</v>
      </c>
    </row>
    <row r="291" spans="1:6" ht="15" customHeight="1" x14ac:dyDescent="0.25">
      <c r="A291" s="109">
        <v>43046</v>
      </c>
      <c r="B291" s="48">
        <v>24.3</v>
      </c>
      <c r="C291" s="48">
        <v>24.7</v>
      </c>
      <c r="D291" s="48">
        <v>24.1</v>
      </c>
      <c r="E291" s="48">
        <v>24.3</v>
      </c>
      <c r="F291" s="48">
        <v>675051</v>
      </c>
    </row>
    <row r="292" spans="1:6" ht="15" customHeight="1" x14ac:dyDescent="0.25">
      <c r="A292" s="109">
        <v>43045</v>
      </c>
      <c r="B292" s="48">
        <v>24.25</v>
      </c>
      <c r="C292" s="48">
        <v>24.6</v>
      </c>
      <c r="D292" s="48">
        <v>24.1</v>
      </c>
      <c r="E292" s="48">
        <v>24.35</v>
      </c>
      <c r="F292" s="48">
        <v>616990</v>
      </c>
    </row>
    <row r="293" spans="1:6" ht="15" customHeight="1" x14ac:dyDescent="0.25">
      <c r="A293" s="109">
        <v>43042</v>
      </c>
      <c r="B293" s="48">
        <v>23.95</v>
      </c>
      <c r="C293" s="48">
        <v>24.2</v>
      </c>
      <c r="D293" s="48">
        <v>23.454999999999998</v>
      </c>
      <c r="E293" s="48">
        <v>24.1</v>
      </c>
      <c r="F293" s="48">
        <v>709735</v>
      </c>
    </row>
    <row r="294" spans="1:6" ht="15" customHeight="1" x14ac:dyDescent="0.25">
      <c r="A294" s="109">
        <v>43041</v>
      </c>
      <c r="B294" s="48">
        <v>24.35</v>
      </c>
      <c r="C294" s="48">
        <v>24.45</v>
      </c>
      <c r="D294" s="48">
        <v>23.95</v>
      </c>
      <c r="E294" s="48">
        <v>24.1</v>
      </c>
      <c r="F294" s="48">
        <v>746456</v>
      </c>
    </row>
    <row r="295" spans="1:6" ht="15" customHeight="1" x14ac:dyDescent="0.25">
      <c r="A295" s="109">
        <v>43040</v>
      </c>
      <c r="B295" s="48">
        <v>24.3</v>
      </c>
      <c r="C295" s="48">
        <v>24.8</v>
      </c>
      <c r="D295" s="48">
        <v>23.55</v>
      </c>
      <c r="E295" s="48">
        <v>24.15</v>
      </c>
      <c r="F295" s="48">
        <v>1367705</v>
      </c>
    </row>
    <row r="296" spans="1:6" ht="15" customHeight="1" x14ac:dyDescent="0.25">
      <c r="A296" s="109">
        <v>43039</v>
      </c>
      <c r="B296" s="48">
        <v>24.05</v>
      </c>
      <c r="C296" s="48">
        <v>24.5</v>
      </c>
      <c r="D296" s="48">
        <v>23.9</v>
      </c>
      <c r="E296" s="48">
        <v>24.25</v>
      </c>
      <c r="F296" s="48">
        <v>1095000</v>
      </c>
    </row>
    <row r="297" spans="1:6" ht="15" customHeight="1" x14ac:dyDescent="0.25">
      <c r="A297" s="109">
        <v>43038</v>
      </c>
      <c r="B297" s="48">
        <v>24.8</v>
      </c>
      <c r="C297" s="48">
        <v>25.25</v>
      </c>
      <c r="D297" s="48">
        <v>24</v>
      </c>
      <c r="E297" s="48">
        <v>24.15</v>
      </c>
      <c r="F297" s="48">
        <v>1215402</v>
      </c>
    </row>
    <row r="298" spans="1:6" ht="15" customHeight="1" x14ac:dyDescent="0.25">
      <c r="A298" s="109">
        <v>43035</v>
      </c>
      <c r="B298" s="48">
        <v>24.45</v>
      </c>
      <c r="C298" s="48">
        <v>25.05</v>
      </c>
      <c r="D298" s="48">
        <v>24.05</v>
      </c>
      <c r="E298" s="48">
        <v>24.9</v>
      </c>
      <c r="F298" s="48">
        <v>2524555</v>
      </c>
    </row>
    <row r="299" spans="1:6" ht="15" customHeight="1" x14ac:dyDescent="0.25">
      <c r="A299" s="109">
        <v>43034</v>
      </c>
      <c r="B299" s="48">
        <v>22.6</v>
      </c>
      <c r="C299" s="48">
        <v>23.7</v>
      </c>
      <c r="D299" s="48">
        <v>22.5</v>
      </c>
      <c r="E299" s="48">
        <v>23.4</v>
      </c>
      <c r="F299" s="48">
        <v>2458209</v>
      </c>
    </row>
    <row r="300" spans="1:6" ht="15" customHeight="1" x14ac:dyDescent="0.25">
      <c r="A300" s="109">
        <v>43033</v>
      </c>
      <c r="B300" s="48">
        <v>21.35</v>
      </c>
      <c r="C300" s="48">
        <v>21.35</v>
      </c>
      <c r="D300" s="48">
        <v>20.65</v>
      </c>
      <c r="E300" s="48">
        <v>21</v>
      </c>
      <c r="F300" s="48">
        <v>790822</v>
      </c>
    </row>
    <row r="301" spans="1:6" ht="15" customHeight="1" x14ac:dyDescent="0.25">
      <c r="A301" s="109">
        <v>43032</v>
      </c>
      <c r="B301" s="48">
        <v>21.05</v>
      </c>
      <c r="C301" s="48">
        <v>21.4</v>
      </c>
      <c r="D301" s="48">
        <v>20.75</v>
      </c>
      <c r="E301" s="48">
        <v>21.2</v>
      </c>
      <c r="F301" s="48">
        <v>687540</v>
      </c>
    </row>
    <row r="302" spans="1:6" ht="15" customHeight="1" x14ac:dyDescent="0.25">
      <c r="A302" s="109">
        <v>43031</v>
      </c>
      <c r="B302" s="48">
        <v>21.25</v>
      </c>
      <c r="C302" s="48">
        <v>21.35</v>
      </c>
      <c r="D302" s="48">
        <v>20.85</v>
      </c>
      <c r="E302" s="48">
        <v>20.95</v>
      </c>
      <c r="F302" s="48">
        <v>566498</v>
      </c>
    </row>
    <row r="303" spans="1:6" ht="15" customHeight="1" x14ac:dyDescent="0.25">
      <c r="A303" s="109">
        <v>43028</v>
      </c>
      <c r="B303" s="48">
        <v>21.05</v>
      </c>
      <c r="C303" s="48">
        <v>21.4</v>
      </c>
      <c r="D303" s="48">
        <v>20.95</v>
      </c>
      <c r="E303" s="48">
        <v>21.3</v>
      </c>
      <c r="F303" s="48">
        <v>498152</v>
      </c>
    </row>
    <row r="304" spans="1:6" ht="15" customHeight="1" x14ac:dyDescent="0.25">
      <c r="A304" s="109">
        <v>43027</v>
      </c>
      <c r="B304" s="48">
        <v>20.8</v>
      </c>
      <c r="C304" s="48">
        <v>21.4</v>
      </c>
      <c r="D304" s="48">
        <v>20.65</v>
      </c>
      <c r="E304" s="48">
        <v>20.9</v>
      </c>
      <c r="F304" s="48">
        <v>350174</v>
      </c>
    </row>
    <row r="305" spans="1:6" ht="15" customHeight="1" x14ac:dyDescent="0.25">
      <c r="A305" s="109">
        <v>43026</v>
      </c>
      <c r="B305" s="48">
        <v>20.65</v>
      </c>
      <c r="C305" s="48">
        <v>21.3</v>
      </c>
      <c r="D305" s="48">
        <v>20.3</v>
      </c>
      <c r="E305" s="48">
        <v>21.05</v>
      </c>
      <c r="F305" s="48">
        <v>1023408</v>
      </c>
    </row>
    <row r="306" spans="1:6" ht="15" customHeight="1" x14ac:dyDescent="0.25">
      <c r="A306" s="109">
        <v>43025</v>
      </c>
      <c r="B306" s="48">
        <v>20.95</v>
      </c>
      <c r="C306" s="48">
        <v>21.15</v>
      </c>
      <c r="D306" s="48">
        <v>20.399999999999999</v>
      </c>
      <c r="E306" s="48">
        <v>20.5</v>
      </c>
      <c r="F306" s="48">
        <v>1212846</v>
      </c>
    </row>
    <row r="307" spans="1:6" ht="15" customHeight="1" x14ac:dyDescent="0.25">
      <c r="A307" s="109">
        <v>43024</v>
      </c>
      <c r="B307" s="48">
        <v>21.15</v>
      </c>
      <c r="C307" s="48">
        <v>21.35</v>
      </c>
      <c r="D307" s="48">
        <v>21</v>
      </c>
      <c r="E307" s="48">
        <v>21.15</v>
      </c>
      <c r="F307" s="48">
        <v>699535</v>
      </c>
    </row>
    <row r="308" spans="1:6" ht="15" customHeight="1" x14ac:dyDescent="0.25">
      <c r="A308" s="109">
        <v>43021</v>
      </c>
      <c r="B308" s="48">
        <v>21.2</v>
      </c>
      <c r="C308" s="48">
        <v>21.475000000000001</v>
      </c>
      <c r="D308" s="48">
        <v>21.024999999999999</v>
      </c>
      <c r="E308" s="48">
        <v>21.15</v>
      </c>
      <c r="F308" s="48">
        <v>529797</v>
      </c>
    </row>
    <row r="309" spans="1:6" ht="15" customHeight="1" x14ac:dyDescent="0.25">
      <c r="A309" s="109">
        <v>43020</v>
      </c>
      <c r="B309" s="48">
        <v>21.4</v>
      </c>
      <c r="C309" s="48">
        <v>21.5</v>
      </c>
      <c r="D309" s="48">
        <v>20.85</v>
      </c>
      <c r="E309" s="48">
        <v>21.2</v>
      </c>
      <c r="F309" s="48">
        <v>578975</v>
      </c>
    </row>
    <row r="310" spans="1:6" ht="15" customHeight="1" x14ac:dyDescent="0.25">
      <c r="A310" s="109">
        <v>43019</v>
      </c>
      <c r="B310" s="48">
        <v>21.65</v>
      </c>
      <c r="C310" s="48">
        <v>21.75</v>
      </c>
      <c r="D310" s="48">
        <v>21.3</v>
      </c>
      <c r="E310" s="48">
        <v>21.45</v>
      </c>
      <c r="F310" s="48">
        <v>707535</v>
      </c>
    </row>
    <row r="311" spans="1:6" ht="15" customHeight="1" x14ac:dyDescent="0.25">
      <c r="A311" s="109">
        <v>43018</v>
      </c>
      <c r="B311" s="48">
        <v>21.9</v>
      </c>
      <c r="C311" s="48">
        <v>21.95</v>
      </c>
      <c r="D311" s="48">
        <v>21.45</v>
      </c>
      <c r="E311" s="48">
        <v>21.75</v>
      </c>
      <c r="F311" s="48">
        <v>1020500</v>
      </c>
    </row>
    <row r="312" spans="1:6" ht="15" customHeight="1" x14ac:dyDescent="0.25">
      <c r="A312" s="109">
        <v>43017</v>
      </c>
      <c r="B312" s="48">
        <v>22.45</v>
      </c>
      <c r="C312" s="48">
        <v>22.45</v>
      </c>
      <c r="D312" s="48">
        <v>21.65</v>
      </c>
      <c r="E312" s="48">
        <v>21.7</v>
      </c>
      <c r="F312" s="48">
        <v>1332571</v>
      </c>
    </row>
    <row r="313" spans="1:6" ht="15" customHeight="1" x14ac:dyDescent="0.25">
      <c r="A313" s="109">
        <v>43014</v>
      </c>
      <c r="B313" s="48">
        <v>22.65</v>
      </c>
      <c r="C313" s="48">
        <v>22.7</v>
      </c>
      <c r="D313" s="48">
        <v>22.15</v>
      </c>
      <c r="E313" s="48">
        <v>22.5</v>
      </c>
      <c r="F313" s="48">
        <v>569268</v>
      </c>
    </row>
    <row r="314" spans="1:6" ht="15" customHeight="1" x14ac:dyDescent="0.25">
      <c r="A314" s="109">
        <v>43013</v>
      </c>
      <c r="B314" s="48">
        <v>22.75</v>
      </c>
      <c r="C314" s="48">
        <v>23.05</v>
      </c>
      <c r="D314" s="48">
        <v>22.3</v>
      </c>
      <c r="E314" s="48">
        <v>22.75</v>
      </c>
      <c r="F314" s="48">
        <v>942997</v>
      </c>
    </row>
    <row r="315" spans="1:6" ht="15" customHeight="1" x14ac:dyDescent="0.25">
      <c r="A315" s="109">
        <v>43012</v>
      </c>
      <c r="B315" s="48">
        <v>22.95</v>
      </c>
      <c r="C315" s="48">
        <v>23.1</v>
      </c>
      <c r="D315" s="48">
        <v>22.450099999999999</v>
      </c>
      <c r="E315" s="48">
        <v>22.7</v>
      </c>
      <c r="F315" s="48">
        <v>1369289</v>
      </c>
    </row>
    <row r="316" spans="1:6" ht="15" customHeight="1" x14ac:dyDescent="0.25">
      <c r="A316" s="109">
        <v>43011</v>
      </c>
      <c r="B316" s="48">
        <v>22.7</v>
      </c>
      <c r="C316" s="48">
        <v>23.4</v>
      </c>
      <c r="D316" s="48">
        <v>22.55</v>
      </c>
      <c r="E316" s="48">
        <v>23.1</v>
      </c>
      <c r="F316" s="48">
        <v>1598701</v>
      </c>
    </row>
    <row r="317" spans="1:6" ht="15" customHeight="1" x14ac:dyDescent="0.25">
      <c r="A317" s="109">
        <v>43010</v>
      </c>
      <c r="B317" s="48">
        <v>22.75</v>
      </c>
      <c r="C317" s="48">
        <v>22.95</v>
      </c>
      <c r="D317" s="48">
        <v>22.375</v>
      </c>
      <c r="E317" s="48">
        <v>22.65</v>
      </c>
      <c r="F317" s="48">
        <v>845236</v>
      </c>
    </row>
    <row r="318" spans="1:6" ht="15" customHeight="1" x14ac:dyDescent="0.25">
      <c r="A318" s="109">
        <v>43007</v>
      </c>
      <c r="B318" s="48">
        <v>23</v>
      </c>
      <c r="C318" s="48">
        <v>23.3</v>
      </c>
      <c r="D318" s="48">
        <v>22.3</v>
      </c>
      <c r="E318" s="48">
        <v>22.65</v>
      </c>
      <c r="F318" s="48">
        <v>958808</v>
      </c>
    </row>
    <row r="319" spans="1:6" ht="15" customHeight="1" x14ac:dyDescent="0.25">
      <c r="A319" s="109">
        <v>43006</v>
      </c>
      <c r="B319" s="48">
        <v>22.65</v>
      </c>
      <c r="C319" s="48">
        <v>23.15</v>
      </c>
      <c r="D319" s="48">
        <v>22.5</v>
      </c>
      <c r="E319" s="48">
        <v>23.1</v>
      </c>
      <c r="F319" s="48">
        <v>1155982</v>
      </c>
    </row>
    <row r="320" spans="1:6" ht="15" customHeight="1" x14ac:dyDescent="0.25">
      <c r="A320" s="109">
        <v>43005</v>
      </c>
      <c r="B320" s="48">
        <v>23</v>
      </c>
      <c r="C320" s="48">
        <v>23.35</v>
      </c>
      <c r="D320" s="48">
        <v>22.475000000000001</v>
      </c>
      <c r="E320" s="48">
        <v>23.2</v>
      </c>
      <c r="F320" s="48">
        <v>1388957</v>
      </c>
    </row>
    <row r="321" spans="1:6" ht="15" customHeight="1" x14ac:dyDescent="0.25">
      <c r="A321" s="109">
        <v>43004</v>
      </c>
      <c r="B321" s="48">
        <v>23.05</v>
      </c>
      <c r="C321" s="48">
        <v>23.4</v>
      </c>
      <c r="D321" s="48">
        <v>22.725000000000001</v>
      </c>
      <c r="E321" s="48">
        <v>22.9</v>
      </c>
      <c r="F321" s="48">
        <v>1232785</v>
      </c>
    </row>
    <row r="322" spans="1:6" ht="15" customHeight="1" x14ac:dyDescent="0.25">
      <c r="A322" s="109">
        <v>43003</v>
      </c>
      <c r="B322" s="48">
        <v>23.1</v>
      </c>
      <c r="C322" s="48">
        <v>23.25</v>
      </c>
      <c r="D322" s="48">
        <v>22.274999999999999</v>
      </c>
      <c r="E322" s="48">
        <v>23.15</v>
      </c>
      <c r="F322" s="48">
        <v>1395168</v>
      </c>
    </row>
    <row r="323" spans="1:6" ht="15" customHeight="1" x14ac:dyDescent="0.25">
      <c r="A323" s="109">
        <v>43000</v>
      </c>
      <c r="B323" s="48">
        <v>22.95</v>
      </c>
      <c r="C323" s="48">
        <v>23.375</v>
      </c>
      <c r="D323" s="48">
        <v>22.85</v>
      </c>
      <c r="E323" s="48">
        <v>23.1</v>
      </c>
      <c r="F323" s="48">
        <v>1549803</v>
      </c>
    </row>
    <row r="324" spans="1:6" ht="15" customHeight="1" x14ac:dyDescent="0.25">
      <c r="A324" s="109">
        <v>42999</v>
      </c>
      <c r="B324" s="48">
        <v>22.85</v>
      </c>
      <c r="C324" s="48">
        <v>23.2</v>
      </c>
      <c r="D324" s="48">
        <v>22.65</v>
      </c>
      <c r="E324" s="48">
        <v>22.9</v>
      </c>
      <c r="F324" s="48">
        <v>1105356</v>
      </c>
    </row>
    <row r="325" spans="1:6" ht="15" customHeight="1" x14ac:dyDescent="0.25">
      <c r="A325" s="109">
        <v>42998</v>
      </c>
      <c r="B325" s="48">
        <v>23.25</v>
      </c>
      <c r="C325" s="48">
        <v>24.08</v>
      </c>
      <c r="D325" s="48">
        <v>22.7</v>
      </c>
      <c r="E325" s="48">
        <v>22.9</v>
      </c>
      <c r="F325" s="48">
        <v>3356352</v>
      </c>
    </row>
    <row r="326" spans="1:6" ht="15" customHeight="1" x14ac:dyDescent="0.25">
      <c r="A326" s="109">
        <v>42997</v>
      </c>
      <c r="B326" s="48">
        <v>22.1</v>
      </c>
      <c r="C326" s="48">
        <v>22.15</v>
      </c>
      <c r="D326" s="48">
        <v>21.324999999999999</v>
      </c>
      <c r="E326" s="48">
        <v>22</v>
      </c>
      <c r="F326" s="48">
        <v>1291696</v>
      </c>
    </row>
    <row r="327" spans="1:6" ht="15" customHeight="1" x14ac:dyDescent="0.25">
      <c r="A327" s="109">
        <v>42996</v>
      </c>
      <c r="B327" s="48">
        <v>22</v>
      </c>
      <c r="C327" s="48">
        <v>22.45</v>
      </c>
      <c r="D327" s="48">
        <v>21.6</v>
      </c>
      <c r="E327" s="48">
        <v>22.15</v>
      </c>
      <c r="F327" s="48">
        <v>1971956</v>
      </c>
    </row>
    <row r="328" spans="1:6" ht="15" customHeight="1" x14ac:dyDescent="0.25">
      <c r="A328" s="109">
        <v>42993</v>
      </c>
      <c r="B328" s="48">
        <v>21</v>
      </c>
      <c r="C328" s="48">
        <v>22.15</v>
      </c>
      <c r="D328" s="48">
        <v>20.85</v>
      </c>
      <c r="E328" s="48">
        <v>22.05</v>
      </c>
      <c r="F328" s="48">
        <v>2104994</v>
      </c>
    </row>
    <row r="329" spans="1:6" ht="15" customHeight="1" x14ac:dyDescent="0.25">
      <c r="A329" s="109">
        <v>42992</v>
      </c>
      <c r="B329" s="48">
        <v>20.75</v>
      </c>
      <c r="C329" s="48">
        <v>21.1</v>
      </c>
      <c r="D329" s="48">
        <v>20.55</v>
      </c>
      <c r="E329" s="48">
        <v>21</v>
      </c>
      <c r="F329" s="48">
        <v>874567</v>
      </c>
    </row>
    <row r="330" spans="1:6" ht="15" customHeight="1" x14ac:dyDescent="0.25">
      <c r="A330" s="109">
        <v>42991</v>
      </c>
      <c r="B330" s="48">
        <v>20.100000000000001</v>
      </c>
      <c r="C330" s="48">
        <v>21.05</v>
      </c>
      <c r="D330" s="48">
        <v>20.05</v>
      </c>
      <c r="E330" s="48">
        <v>20.75</v>
      </c>
      <c r="F330" s="48">
        <v>965960</v>
      </c>
    </row>
    <row r="331" spans="1:6" ht="15" customHeight="1" x14ac:dyDescent="0.25">
      <c r="A331" s="109">
        <v>42990</v>
      </c>
      <c r="B331" s="48">
        <v>19.75</v>
      </c>
      <c r="C331" s="48">
        <v>20.3</v>
      </c>
      <c r="D331" s="48">
        <v>19.75</v>
      </c>
      <c r="E331" s="48">
        <v>20.100000000000001</v>
      </c>
      <c r="F331" s="48">
        <v>585510</v>
      </c>
    </row>
    <row r="332" spans="1:6" ht="15" customHeight="1" x14ac:dyDescent="0.25">
      <c r="A332" s="109">
        <v>42989</v>
      </c>
      <c r="B332" s="48">
        <v>19.3</v>
      </c>
      <c r="C332" s="48">
        <v>20.350000000000001</v>
      </c>
      <c r="D332" s="48">
        <v>19.3</v>
      </c>
      <c r="E332" s="48">
        <v>19.899999999999999</v>
      </c>
      <c r="F332" s="48">
        <v>1147324</v>
      </c>
    </row>
    <row r="333" spans="1:6" ht="15" customHeight="1" x14ac:dyDescent="0.25">
      <c r="A333" s="109">
        <v>42986</v>
      </c>
      <c r="B333" s="48">
        <v>19.05</v>
      </c>
      <c r="C333" s="48">
        <v>19.399999999999999</v>
      </c>
      <c r="D333" s="48">
        <v>18.7</v>
      </c>
      <c r="E333" s="48">
        <v>19.05</v>
      </c>
      <c r="F333" s="48">
        <v>676754</v>
      </c>
    </row>
    <row r="334" spans="1:6" ht="15" customHeight="1" x14ac:dyDescent="0.25">
      <c r="A334" s="109">
        <v>42985</v>
      </c>
      <c r="B334" s="48">
        <v>19.8</v>
      </c>
      <c r="C334" s="48">
        <v>20</v>
      </c>
      <c r="D334" s="48">
        <v>19.100000000000001</v>
      </c>
      <c r="E334" s="48">
        <v>19.100000000000001</v>
      </c>
      <c r="F334" s="48">
        <v>1734154</v>
      </c>
    </row>
    <row r="335" spans="1:6" ht="15" customHeight="1" x14ac:dyDescent="0.25">
      <c r="A335" s="109">
        <v>42984</v>
      </c>
      <c r="B335" s="48">
        <v>19.55</v>
      </c>
      <c r="C335" s="48">
        <v>19.95</v>
      </c>
      <c r="D335" s="48">
        <v>19.324999999999999</v>
      </c>
      <c r="E335" s="48">
        <v>19.75</v>
      </c>
      <c r="F335" s="48">
        <v>936126</v>
      </c>
    </row>
    <row r="336" spans="1:6" ht="15" customHeight="1" x14ac:dyDescent="0.25">
      <c r="A336" s="109">
        <v>42983</v>
      </c>
      <c r="B336" s="48">
        <v>19.5</v>
      </c>
      <c r="C336" s="48">
        <v>19.649999999999999</v>
      </c>
      <c r="D336" s="48">
        <v>19.149999999999999</v>
      </c>
      <c r="E336" s="48">
        <v>19.5</v>
      </c>
      <c r="F336" s="48">
        <v>1451712</v>
      </c>
    </row>
    <row r="337" spans="1:6" ht="15" customHeight="1" x14ac:dyDescent="0.25">
      <c r="A337" s="109">
        <v>42979</v>
      </c>
      <c r="B337" s="48">
        <v>18.75</v>
      </c>
      <c r="C337" s="48">
        <v>19.850000000000001</v>
      </c>
      <c r="D337" s="48">
        <v>18.7</v>
      </c>
      <c r="E337" s="48">
        <v>19.55</v>
      </c>
      <c r="F337" s="48">
        <v>1509373</v>
      </c>
    </row>
    <row r="338" spans="1:6" ht="15" customHeight="1" x14ac:dyDescent="0.25">
      <c r="A338" s="109">
        <v>42978</v>
      </c>
      <c r="B338" s="48">
        <v>18.45</v>
      </c>
      <c r="C338" s="48">
        <v>18.649999999999999</v>
      </c>
      <c r="D338" s="48">
        <v>18.175000000000001</v>
      </c>
      <c r="E338" s="48">
        <v>18.649999999999999</v>
      </c>
      <c r="F338" s="48">
        <v>801139</v>
      </c>
    </row>
    <row r="339" spans="1:6" ht="15" customHeight="1" x14ac:dyDescent="0.25">
      <c r="A339" s="109">
        <v>42977</v>
      </c>
      <c r="B339" s="48">
        <v>18.2</v>
      </c>
      <c r="C339" s="48">
        <v>18.649999999999999</v>
      </c>
      <c r="D339" s="48">
        <v>18.100000000000001</v>
      </c>
      <c r="E339" s="48">
        <v>18.5</v>
      </c>
      <c r="F339" s="48">
        <v>643638</v>
      </c>
    </row>
    <row r="340" spans="1:6" ht="15" customHeight="1" x14ac:dyDescent="0.25">
      <c r="A340" s="109">
        <v>42976</v>
      </c>
      <c r="B340" s="48">
        <v>18.75</v>
      </c>
      <c r="C340" s="48">
        <v>18.8</v>
      </c>
      <c r="D340" s="48">
        <v>18.2</v>
      </c>
      <c r="E340" s="48">
        <v>18.25</v>
      </c>
      <c r="F340" s="48">
        <v>533911</v>
      </c>
    </row>
    <row r="341" spans="1:6" ht="15" customHeight="1" x14ac:dyDescent="0.25">
      <c r="A341" s="109">
        <v>42975</v>
      </c>
      <c r="B341" s="48">
        <v>18.8</v>
      </c>
      <c r="C341" s="48">
        <v>19.25</v>
      </c>
      <c r="D341" s="48">
        <v>18.600000000000001</v>
      </c>
      <c r="E341" s="48">
        <v>18.8</v>
      </c>
      <c r="F341" s="48">
        <v>1138602</v>
      </c>
    </row>
    <row r="342" spans="1:6" ht="15" customHeight="1" x14ac:dyDescent="0.25">
      <c r="A342" s="109">
        <v>42972</v>
      </c>
      <c r="B342" s="48">
        <v>18.45</v>
      </c>
      <c r="C342" s="48">
        <v>19.175000000000001</v>
      </c>
      <c r="D342" s="48">
        <v>18.25</v>
      </c>
      <c r="E342" s="48">
        <v>18.8</v>
      </c>
      <c r="F342" s="48">
        <v>763492</v>
      </c>
    </row>
    <row r="343" spans="1:6" ht="15" customHeight="1" x14ac:dyDescent="0.25">
      <c r="A343" s="109">
        <v>42971</v>
      </c>
      <c r="B343" s="48">
        <v>17.75</v>
      </c>
      <c r="C343" s="48">
        <v>18.600000000000001</v>
      </c>
      <c r="D343" s="48">
        <v>17.725000000000001</v>
      </c>
      <c r="E343" s="48">
        <v>18.350000000000001</v>
      </c>
      <c r="F343" s="48">
        <v>1246200</v>
      </c>
    </row>
    <row r="344" spans="1:6" ht="15" customHeight="1" x14ac:dyDescent="0.25">
      <c r="A344" s="109">
        <v>42970</v>
      </c>
      <c r="B344" s="48">
        <v>18</v>
      </c>
      <c r="C344" s="48">
        <v>18.149999999999999</v>
      </c>
      <c r="D344" s="48">
        <v>17.574999999999999</v>
      </c>
      <c r="E344" s="48">
        <v>17.7</v>
      </c>
      <c r="F344" s="48">
        <v>934012</v>
      </c>
    </row>
    <row r="345" spans="1:6" ht="15" customHeight="1" x14ac:dyDescent="0.25">
      <c r="A345" s="109">
        <v>42969</v>
      </c>
      <c r="B345" s="48">
        <v>18.100000000000001</v>
      </c>
      <c r="C345" s="48">
        <v>18.149999999999999</v>
      </c>
      <c r="D345" s="48">
        <v>17.774999999999999</v>
      </c>
      <c r="E345" s="48">
        <v>18.05</v>
      </c>
      <c r="F345" s="48">
        <v>585816</v>
      </c>
    </row>
    <row r="346" spans="1:6" ht="15" customHeight="1" x14ac:dyDescent="0.25">
      <c r="A346" s="109">
        <v>42968</v>
      </c>
      <c r="B346" s="48">
        <v>18.3</v>
      </c>
      <c r="C346" s="48">
        <v>18.350000000000001</v>
      </c>
      <c r="D346" s="48">
        <v>17.8</v>
      </c>
      <c r="E346" s="48">
        <v>18.05</v>
      </c>
      <c r="F346" s="48">
        <v>866353</v>
      </c>
    </row>
    <row r="347" spans="1:6" ht="15" customHeight="1" x14ac:dyDescent="0.25">
      <c r="A347" s="109">
        <v>42965</v>
      </c>
      <c r="B347" s="48">
        <v>18.7</v>
      </c>
      <c r="C347" s="48">
        <v>18.95</v>
      </c>
      <c r="D347" s="48">
        <v>18.125</v>
      </c>
      <c r="E347" s="48">
        <v>18.25</v>
      </c>
      <c r="F347" s="48">
        <v>1461963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A09C9-7170-411E-8DD3-307BA4A6BA61}">
  <sheetPr codeName="Sheet9">
    <tabColor rgb="FFFFFF00"/>
  </sheetPr>
  <dimension ref="A3:D14"/>
  <sheetViews>
    <sheetView workbookViewId="0"/>
  </sheetViews>
  <sheetFormatPr defaultRowHeight="14.25" x14ac:dyDescent="0.2"/>
  <cols>
    <col min="1" max="1" width="26.140625" style="105" customWidth="1"/>
    <col min="2" max="2" width="11.42578125" style="105" bestFit="1" customWidth="1"/>
    <col min="3" max="3" width="15.28515625" style="105" bestFit="1" customWidth="1"/>
    <col min="4" max="4" width="23" style="48" bestFit="1" customWidth="1"/>
    <col min="5" max="16384" width="9.140625" style="48"/>
  </cols>
  <sheetData>
    <row r="3" spans="1:4" ht="15" x14ac:dyDescent="0.25">
      <c r="A3" s="104" t="s">
        <v>235</v>
      </c>
      <c r="B3" s="105">
        <v>0.03</v>
      </c>
    </row>
    <row r="5" spans="1:4" ht="15" x14ac:dyDescent="0.25">
      <c r="A5" s="104" t="s">
        <v>236</v>
      </c>
      <c r="B5" s="104" t="s">
        <v>136</v>
      </c>
      <c r="C5" s="104" t="s">
        <v>237</v>
      </c>
      <c r="D5" s="104" t="s">
        <v>143</v>
      </c>
    </row>
    <row r="6" spans="1:4" x14ac:dyDescent="0.2">
      <c r="A6" s="105">
        <v>1</v>
      </c>
      <c r="B6" s="107">
        <v>100</v>
      </c>
      <c r="C6" s="107">
        <f>B6/(1+$B$3)^A6</f>
        <v>97.087378640776691</v>
      </c>
      <c r="D6" s="48" t="str" cm="1">
        <f t="array" aca="1" ref="D6" ca="1">getformula(C6)</f>
        <v>&lt;--  =B6/(1+$B$3)^A6</v>
      </c>
    </row>
    <row r="7" spans="1:4" x14ac:dyDescent="0.2">
      <c r="A7" s="105">
        <v>2</v>
      </c>
      <c r="B7" s="107">
        <v>100</v>
      </c>
      <c r="C7" s="107">
        <f t="shared" ref="C7:C10" si="0">B7/(1+$B$3)^A7</f>
        <v>94.259590913375433</v>
      </c>
      <c r="D7" s="48" t="str" cm="1">
        <f t="array" aca="1" ref="D7" ca="1">getformula(C7)</f>
        <v>&lt;--  =B7/(1+$B$3)^A7</v>
      </c>
    </row>
    <row r="8" spans="1:4" x14ac:dyDescent="0.2">
      <c r="A8" s="105">
        <v>3</v>
      </c>
      <c r="B8" s="107">
        <v>100</v>
      </c>
      <c r="C8" s="107">
        <f t="shared" si="0"/>
        <v>91.514165935315958</v>
      </c>
      <c r="D8" s="48" t="str" cm="1">
        <f t="array" aca="1" ref="D8" ca="1">getformula(C8)</f>
        <v>&lt;--  =B8/(1+$B$3)^A8</v>
      </c>
    </row>
    <row r="9" spans="1:4" x14ac:dyDescent="0.2">
      <c r="A9" s="105">
        <v>4</v>
      </c>
      <c r="B9" s="107">
        <v>100</v>
      </c>
      <c r="C9" s="107">
        <f t="shared" si="0"/>
        <v>88.848704791568892</v>
      </c>
      <c r="D9" s="48" t="str" cm="1">
        <f t="array" aca="1" ref="D9" ca="1">getformula(C9)</f>
        <v>&lt;--  =B9/(1+$B$3)^A9</v>
      </c>
    </row>
    <row r="10" spans="1:4" x14ac:dyDescent="0.2">
      <c r="A10" s="105">
        <v>5</v>
      </c>
      <c r="B10" s="107">
        <v>100</v>
      </c>
      <c r="C10" s="107">
        <f t="shared" si="0"/>
        <v>86.260878438416412</v>
      </c>
      <c r="D10" s="48" t="str" cm="1">
        <f t="array" aca="1" ref="D10" ca="1">getformula(C10)</f>
        <v>&lt;--  =B10/(1+$B$3)^A10</v>
      </c>
    </row>
    <row r="11" spans="1:4" x14ac:dyDescent="0.2">
      <c r="B11" s="107"/>
      <c r="C11" s="107"/>
    </row>
    <row r="12" spans="1:4" ht="15" x14ac:dyDescent="0.25">
      <c r="A12" s="104" t="s">
        <v>238</v>
      </c>
      <c r="B12" s="107"/>
      <c r="C12" s="107">
        <f>SUM(C6:C10)</f>
        <v>457.97071871945337</v>
      </c>
      <c r="D12" s="48" t="str" cm="1">
        <f t="array" aca="1" ref="D12" ca="1">getformula(C12)</f>
        <v>&lt;--  =SUM(C6:C10)</v>
      </c>
    </row>
    <row r="13" spans="1:4" ht="15" x14ac:dyDescent="0.25">
      <c r="A13" s="104" t="s">
        <v>239</v>
      </c>
      <c r="B13" s="107"/>
      <c r="C13" s="107">
        <f>NPV(B3,B6:B10)</f>
        <v>457.97071871945337</v>
      </c>
      <c r="D13" s="48" t="str" cm="1">
        <f t="array" aca="1" ref="D13" ca="1">getformula(C13)</f>
        <v>&lt;--  =NPV(B3,B6:B10)</v>
      </c>
    </row>
    <row r="14" spans="1:4" ht="15" x14ac:dyDescent="0.25">
      <c r="A14" s="104" t="s">
        <v>240</v>
      </c>
      <c r="B14" s="107"/>
      <c r="C14" s="107">
        <f>PV(B3,5,-100)</f>
        <v>457.97071871945309</v>
      </c>
      <c r="D14" s="48" t="str" cm="1">
        <f t="array" aca="1" ref="D14" ca="1">getformula(C14)</f>
        <v>&lt;--  =PV(B3,5,-100)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D36B2-53EF-4402-8EA1-AB177E417381}">
  <sheetPr codeName="Sheet11">
    <tabColor rgb="FFFFFF00"/>
  </sheetPr>
  <dimension ref="A3:D14"/>
  <sheetViews>
    <sheetView workbookViewId="0"/>
  </sheetViews>
  <sheetFormatPr defaultRowHeight="14.25" x14ac:dyDescent="0.2"/>
  <cols>
    <col min="1" max="1" width="26.140625" style="105" customWidth="1"/>
    <col min="2" max="2" width="11.42578125" style="105" bestFit="1" customWidth="1"/>
    <col min="3" max="3" width="15.28515625" style="105" bestFit="1" customWidth="1"/>
    <col min="4" max="4" width="25.140625" style="48" bestFit="1" customWidth="1"/>
    <col min="5" max="16384" width="9.140625" style="48"/>
  </cols>
  <sheetData>
    <row r="3" spans="1:4" ht="15" x14ac:dyDescent="0.25">
      <c r="A3" s="104" t="s">
        <v>235</v>
      </c>
      <c r="B3" s="105">
        <v>0.03</v>
      </c>
    </row>
    <row r="5" spans="1:4" ht="15" x14ac:dyDescent="0.25">
      <c r="A5" s="104" t="s">
        <v>236</v>
      </c>
      <c r="B5" s="104" t="s">
        <v>136</v>
      </c>
      <c r="C5" s="104" t="s">
        <v>237</v>
      </c>
      <c r="D5" s="104" t="s">
        <v>143</v>
      </c>
    </row>
    <row r="6" spans="1:4" ht="15" x14ac:dyDescent="0.25">
      <c r="A6" s="104">
        <v>0</v>
      </c>
      <c r="B6" s="107">
        <v>-250</v>
      </c>
      <c r="C6" s="107">
        <f>B6/(1+$B$3)^A6</f>
        <v>-250</v>
      </c>
      <c r="D6" s="48" t="str" cm="1">
        <f t="array" aca="1" ref="D6" ca="1">getformula(C6)</f>
        <v>&lt;--  =B6/(1+$B$3)^A6</v>
      </c>
    </row>
    <row r="7" spans="1:4" x14ac:dyDescent="0.2">
      <c r="A7" s="105">
        <v>1</v>
      </c>
      <c r="B7" s="107">
        <v>100</v>
      </c>
      <c r="C7" s="107">
        <f>B7/(1+$B$3)^A7</f>
        <v>97.087378640776691</v>
      </c>
      <c r="D7" s="48" t="str" cm="1">
        <f t="array" aca="1" ref="D7" ca="1">getformula(C7)</f>
        <v>&lt;--  =B7/(1+$B$3)^A7</v>
      </c>
    </row>
    <row r="8" spans="1:4" x14ac:dyDescent="0.2">
      <c r="A8" s="105">
        <v>2</v>
      </c>
      <c r="B8" s="107">
        <v>200</v>
      </c>
      <c r="C8" s="107">
        <f t="shared" ref="C8:C11" si="0">B8/(1+$B$3)^A8</f>
        <v>188.51918182675087</v>
      </c>
      <c r="D8" s="48" t="str" cm="1">
        <f t="array" aca="1" ref="D8" ca="1">getformula(C8)</f>
        <v>&lt;--  =B8/(1+$B$3)^A8</v>
      </c>
    </row>
    <row r="9" spans="1:4" x14ac:dyDescent="0.2">
      <c r="A9" s="105">
        <v>3</v>
      </c>
      <c r="B9" s="107">
        <v>300</v>
      </c>
      <c r="C9" s="107">
        <f t="shared" si="0"/>
        <v>274.54249780594785</v>
      </c>
      <c r="D9" s="48" t="str" cm="1">
        <f t="array" aca="1" ref="D9" ca="1">getformula(C9)</f>
        <v>&lt;--  =B9/(1+$B$3)^A9</v>
      </c>
    </row>
    <row r="10" spans="1:4" x14ac:dyDescent="0.2">
      <c r="A10" s="105">
        <v>4</v>
      </c>
      <c r="B10" s="107">
        <v>400</v>
      </c>
      <c r="C10" s="107">
        <f t="shared" si="0"/>
        <v>355.39481916627557</v>
      </c>
      <c r="D10" s="48" t="str" cm="1">
        <f t="array" aca="1" ref="D10" ca="1">getformula(C10)</f>
        <v>&lt;--  =B10/(1+$B$3)^A10</v>
      </c>
    </row>
    <row r="11" spans="1:4" x14ac:dyDescent="0.2">
      <c r="A11" s="105">
        <v>5</v>
      </c>
      <c r="B11" s="107">
        <v>500</v>
      </c>
      <c r="C11" s="107">
        <f t="shared" si="0"/>
        <v>431.30439219208205</v>
      </c>
      <c r="D11" s="48" t="str" cm="1">
        <f t="array" aca="1" ref="D11" ca="1">getformula(C11)</f>
        <v>&lt;--  =B11/(1+$B$3)^A11</v>
      </c>
    </row>
    <row r="12" spans="1:4" x14ac:dyDescent="0.2">
      <c r="B12" s="107"/>
      <c r="C12" s="107"/>
    </row>
    <row r="13" spans="1:4" ht="15" x14ac:dyDescent="0.25">
      <c r="A13" s="104" t="s">
        <v>238</v>
      </c>
      <c r="B13" s="107"/>
      <c r="C13" s="107">
        <f>SUM(C6:C11)</f>
        <v>1096.8482696318331</v>
      </c>
      <c r="D13" s="48" t="str" cm="1">
        <f t="array" aca="1" ref="D13" ca="1">getformula(C13)</f>
        <v>&lt;--  =SUM(C6:C11)</v>
      </c>
    </row>
    <row r="14" spans="1:4" ht="15" x14ac:dyDescent="0.25">
      <c r="A14" s="104" t="s">
        <v>239</v>
      </c>
      <c r="B14" s="107"/>
      <c r="C14" s="107">
        <f>B6+NPV(B3,B7:B11)</f>
        <v>1096.8482696318331</v>
      </c>
      <c r="D14" s="48" t="str" cm="1">
        <f t="array" aca="1" ref="D14" ca="1">getformula(C14)</f>
        <v>&lt;--  =B6+NPV(B3,B7:B11)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BFD3A0D-F623-401C-8F10-190252D0157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ProForma</vt:lpstr>
      <vt:lpstr>Income Statement</vt:lpstr>
      <vt:lpstr>Balance Sheet</vt:lpstr>
      <vt:lpstr>Cash Flow</vt:lpstr>
      <vt:lpstr>Valuation</vt:lpstr>
      <vt:lpstr>WACC</vt:lpstr>
      <vt:lpstr>Tax Rate</vt:lpstr>
      <vt:lpstr>10 year Treasury Rate</vt:lpstr>
      <vt:lpstr>Revenue vs. Cash Flow</vt:lpstr>
      <vt:lpstr>HPI</vt:lpstr>
      <vt:lpstr>HPI Partial</vt:lpstr>
      <vt:lpstr>PV1</vt:lpstr>
      <vt:lpstr>PV2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Shpaner, Leon</dc:creator>
  <cp:lastModifiedBy>Leon Shpaner</cp:lastModifiedBy>
  <cp:lastPrinted>2021-11-09T22:38:35Z</cp:lastPrinted>
  <dcterms:created xsi:type="dcterms:W3CDTF">2018-06-22T23:06:02Z</dcterms:created>
  <dcterms:modified xsi:type="dcterms:W3CDTF">2021-11-12T22:43:56Z</dcterms:modified>
</cp:coreProperties>
</file>